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685" windowHeight="5145" activeTab="2"/>
  </bookViews>
  <sheets>
    <sheet name="検証（USDJPY４H）" sheetId="1" r:id="rId1"/>
    <sheet name="画像" sheetId="2" r:id="rId2"/>
    <sheet name="気づき" sheetId="3" r:id="rId3"/>
    <sheet name="検証終了通貨" sheetId="4" r:id="rId4"/>
    <sheet name="テンプレ" sheetId="5" r:id="rId5"/>
  </sheets>
  <definedNames/>
  <calcPr fullCalcOnLoad="1"/>
</workbook>
</file>

<file path=xl/sharedStrings.xml><?xml version="1.0" encoding="utf-8"?>
<sst xmlns="http://schemas.openxmlformats.org/spreadsheetml/2006/main" count="299" uniqueCount="54">
  <si>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</si>
  <si>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</si>
  <si>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</si>
  <si>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</si>
  <si>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</si>
  <si>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</si>
  <si>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</si>
  <si>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</si>
  <si>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</si>
  <si>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</si>
  <si>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</si>
  <si>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</si>
  <si>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</si>
  <si>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</si>
  <si>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</si>
  <si>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</si>
  <si>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</si>
  <si>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</si>
  <si>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</si>
  <si>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</si>
  <si>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</si>
  <si>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</si>
  <si>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</si>
  <si>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</si>
  <si>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</si>
  <si>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</si>
  <si>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</si>
  <si>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</si>
  <si>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</si>
  <si>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</si>
  <si>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</si>
  <si>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</si>
  <si>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</si>
  <si>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</si>
  <si>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</si>
  <si>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</si>
  <si>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</si>
  <si>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</si>
  <si>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</si>
  <si>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</si>
  <si>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</si>
  <si>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</si>
  <si>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</si>
  <si>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</si>
  <si>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EUR/USD</t>
  </si>
  <si>
    <t>日足</t>
  </si>
  <si>
    <t>4Ｈ足</t>
  </si>
  <si>
    <t>１Ｈ足</t>
  </si>
  <si>
    <t>GBP/USD</t>
  </si>
  <si>
    <t>4時間足</t>
  </si>
  <si>
    <t>10MA・20MAの両方の上側にキャンドルがあれば買い方向、下側なら売り方向。MAに触れてPB・ＥＢ出現でエントリー待ち、PB高値or安値ブレイクでエントリー。</t>
  </si>
  <si>
    <t>１年間で５０トレード、月約４回、前半６連敗、後半に１１連勝発生、以上を考えると、相場に大きく左右されることが分かりました。一度大きなトレンドを掴めば、利益を伸ばす可能性はありますが、安易なトレーリングストップを採用すると、伸ばし切れずに決済する可能性があります。又、急激な相場転換には着いて行けないことも分かりました。　只、システムとして遵守できれば、必ずプラスになることも実感できました。　やはり４時間足も日足と同様に全体の場付きを掴む為にはとても重要な足であると気づきました。</t>
  </si>
  <si>
    <t>日足・４時間足でＰＢ・ＥＢだけでは、求めるトレードルールには当てはまらないことが分かりました、サポレジ・ＦＢ・ダウ理論を加えることでの検証を行います。</t>
  </si>
  <si>
    <t>同期間、同通貨でＰＢ・ＥＢの発生条件にサポレジを加えて検証致します。　ある程度機能する条件を見つけるまでは、検証回数は５０回とします。　その次に１時間足の検証を行い、他通貨に移行する予定です。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</si>
</sst>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2">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0" fillId="0" borderId="0">
      <alignment vertical="center"/>
      <protection/>
    </xf>
    <xf numFmtId="0" fontId="39" fillId="32" borderId="0" applyNumberFormat="0" applyBorder="0" applyAlignment="0" applyProtection="0"/>
  </cellStyleXfs>
  <cellXfs count="79">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5" fillId="31" borderId="10" xfId="0" applyFont="1" applyFill="1" applyBorder="1" applyAlignment="1">
      <alignment horizontal="center" vertical="center" shrinkToFit="1"/>
    </xf>
    <xf numFmtId="0" fontId="35" fillId="33" borderId="10" xfId="0" applyFont="1" applyFill="1" applyBorder="1" applyAlignment="1">
      <alignment horizontal="center" vertical="center" shrinkToFit="1"/>
    </xf>
    <xf numFmtId="181" fontId="40"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0" fillId="0" borderId="10" xfId="0" applyNumberFormat="1" applyFont="1" applyFill="1" applyBorder="1" applyAlignment="1">
      <alignment horizontal="center" vertical="center"/>
    </xf>
    <xf numFmtId="0" fontId="35" fillId="6" borderId="11" xfId="0" applyFont="1" applyFill="1" applyBorder="1" applyAlignment="1">
      <alignment vertical="center"/>
    </xf>
    <xf numFmtId="0" fontId="0" fillId="0" borderId="12" xfId="0" applyBorder="1" applyAlignment="1">
      <alignment horizontal="center" vertical="center"/>
    </xf>
    <xf numFmtId="0" fontId="35" fillId="0" borderId="12" xfId="0" applyFont="1" applyFill="1" applyBorder="1" applyAlignment="1">
      <alignment horizontal="center" vertical="center"/>
    </xf>
    <xf numFmtId="0" fontId="0" fillId="0" borderId="12" xfId="0" applyFill="1" applyBorder="1" applyAlignment="1">
      <alignment horizontal="center" vertical="center"/>
    </xf>
    <xf numFmtId="0" fontId="35" fillId="0" borderId="12" xfId="0" applyFont="1" applyFill="1" applyBorder="1" applyAlignment="1">
      <alignment vertical="center"/>
    </xf>
    <xf numFmtId="0" fontId="0" fillId="0" borderId="13" xfId="0" applyFill="1" applyBorder="1" applyAlignment="1">
      <alignment horizontal="center" vertical="center"/>
    </xf>
    <xf numFmtId="0" fontId="35"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5" fillId="6" borderId="15" xfId="0" applyFont="1" applyFill="1" applyBorder="1" applyAlignment="1">
      <alignment vertical="center"/>
    </xf>
    <xf numFmtId="0" fontId="35" fillId="28" borderId="10" xfId="0" applyFont="1" applyFill="1" applyBorder="1" applyAlignment="1">
      <alignment horizontal="center" vertical="center" shrinkToFit="1"/>
    </xf>
    <xf numFmtId="0" fontId="40" fillId="0" borderId="10"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1" fillId="18" borderId="10" xfId="0" applyFont="1" applyFill="1" applyBorder="1" applyAlignment="1">
      <alignment horizontal="center" vertical="center"/>
    </xf>
    <xf numFmtId="0" fontId="41" fillId="0" borderId="0" xfId="0" applyFont="1" applyAlignment="1">
      <alignment horizontal="center" vertical="center"/>
    </xf>
    <xf numFmtId="14" fontId="41" fillId="0" borderId="10" xfId="0" applyNumberFormat="1" applyFont="1" applyBorder="1" applyAlignment="1">
      <alignment horizontal="center" vertical="center"/>
    </xf>
    <xf numFmtId="0" fontId="41" fillId="0" borderId="10" xfId="0" applyFont="1" applyBorder="1" applyAlignment="1">
      <alignment horizontal="center" vertical="center"/>
    </xf>
    <xf numFmtId="0" fontId="6" fillId="0" borderId="0" xfId="0" applyFont="1" applyAlignment="1">
      <alignment horizontal="center" vertical="center"/>
    </xf>
    <xf numFmtId="0" fontId="40" fillId="0" borderId="10" xfId="0" applyFont="1" applyFill="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0" xfId="0" applyFont="1" applyFill="1" applyBorder="1" applyAlignment="1">
      <alignment horizontal="center" vertical="center"/>
    </xf>
    <xf numFmtId="189"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186" fontId="0" fillId="0" borderId="10" xfId="0" applyNumberFormat="1" applyBorder="1" applyAlignment="1">
      <alignment horizontal="center" vertical="center"/>
    </xf>
    <xf numFmtId="190" fontId="0" fillId="0" borderId="10" xfId="0" applyNumberFormat="1" applyBorder="1" applyAlignment="1">
      <alignment horizontal="center" vertical="center"/>
    </xf>
    <xf numFmtId="0" fontId="35" fillId="6" borderId="10" xfId="0" applyFont="1" applyFill="1" applyBorder="1" applyAlignment="1">
      <alignment horizontal="center" vertical="center" shrinkToFit="1"/>
    </xf>
    <xf numFmtId="0" fontId="35" fillId="6" borderId="14"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35" fillId="34" borderId="17" xfId="0" applyFont="1" applyFill="1" applyBorder="1" applyAlignment="1">
      <alignment horizontal="center" vertical="center" shrinkToFit="1"/>
    </xf>
    <xf numFmtId="0" fontId="35" fillId="34" borderId="10" xfId="0" applyFont="1" applyFill="1" applyBorder="1" applyAlignment="1">
      <alignment horizontal="center" vertical="center" shrinkToFit="1"/>
    </xf>
    <xf numFmtId="0" fontId="35" fillId="35" borderId="15" xfId="0" applyFont="1" applyFill="1" applyBorder="1" applyAlignment="1">
      <alignment horizontal="center" vertical="center" shrinkToFit="1"/>
    </xf>
    <xf numFmtId="0" fontId="35" fillId="35" borderId="18" xfId="0" applyFont="1" applyFill="1" applyBorder="1" applyAlignment="1">
      <alignment horizontal="center" vertical="center" shrinkToFit="1"/>
    </xf>
    <xf numFmtId="0" fontId="35" fillId="35" borderId="19" xfId="0" applyFont="1" applyFill="1" applyBorder="1" applyAlignment="1">
      <alignment horizontal="center" vertical="center" shrinkToFit="1"/>
    </xf>
    <xf numFmtId="0" fontId="35" fillId="35" borderId="20" xfId="0" applyFont="1" applyFill="1" applyBorder="1" applyAlignment="1">
      <alignment horizontal="center" vertical="center" shrinkToFit="1"/>
    </xf>
    <xf numFmtId="0" fontId="35" fillId="28" borderId="19" xfId="0" applyFont="1" applyFill="1" applyBorder="1" applyAlignment="1">
      <alignment horizontal="center" vertical="center" shrinkToFit="1"/>
    </xf>
    <xf numFmtId="0" fontId="35" fillId="28" borderId="12" xfId="0" applyFont="1" applyFill="1" applyBorder="1" applyAlignment="1">
      <alignment horizontal="center" vertical="center" shrinkToFit="1"/>
    </xf>
    <xf numFmtId="0" fontId="35" fillId="28" borderId="11" xfId="0" applyFont="1" applyFill="1" applyBorder="1" applyAlignment="1">
      <alignment horizontal="center" vertical="center" shrinkToFit="1"/>
    </xf>
    <xf numFmtId="0" fontId="35" fillId="31" borderId="19" xfId="0" applyFont="1" applyFill="1" applyBorder="1" applyAlignment="1">
      <alignment horizontal="center" vertical="center" shrinkToFit="1"/>
    </xf>
    <xf numFmtId="0" fontId="35" fillId="31" borderId="12" xfId="0" applyFont="1" applyFill="1" applyBorder="1" applyAlignment="1">
      <alignment horizontal="center" vertical="center" shrinkToFit="1"/>
    </xf>
    <xf numFmtId="0" fontId="35" fillId="31" borderId="11" xfId="0" applyFont="1" applyFill="1" applyBorder="1" applyAlignment="1">
      <alignment horizontal="center" vertical="center" shrinkToFit="1"/>
    </xf>
    <xf numFmtId="0" fontId="35" fillId="36" borderId="10" xfId="0" applyFont="1" applyFill="1" applyBorder="1" applyAlignment="1">
      <alignment horizontal="center" vertical="center" shrinkToFit="1"/>
    </xf>
    <xf numFmtId="0" fontId="35" fillId="33" borderId="19" xfId="0" applyFont="1" applyFill="1" applyBorder="1" applyAlignment="1">
      <alignment horizontal="center" vertical="center" shrinkToFit="1"/>
    </xf>
    <xf numFmtId="0" fontId="35" fillId="33" borderId="12" xfId="0" applyFont="1" applyFill="1" applyBorder="1" applyAlignment="1">
      <alignment horizontal="center" vertical="center" shrinkToFit="1"/>
    </xf>
    <xf numFmtId="0" fontId="35" fillId="33" borderId="11" xfId="0" applyFont="1" applyFill="1" applyBorder="1" applyAlignment="1">
      <alignment horizontal="center" vertical="center" shrinkToFit="1"/>
    </xf>
    <xf numFmtId="0" fontId="35" fillId="37" borderId="10" xfId="0" applyFont="1" applyFill="1" applyBorder="1" applyAlignment="1">
      <alignment horizontal="center" vertical="center" shrinkToFit="1"/>
    </xf>
    <xf numFmtId="0" fontId="35" fillId="28" borderId="16" xfId="0" applyFont="1" applyFill="1" applyBorder="1" applyAlignment="1">
      <alignment horizontal="center" vertical="center" shrinkToFit="1"/>
    </xf>
    <xf numFmtId="0" fontId="35" fillId="31" borderId="16" xfId="0" applyFont="1" applyFill="1" applyBorder="1" applyAlignment="1">
      <alignment horizontal="center" vertical="center" shrinkToFit="1"/>
    </xf>
    <xf numFmtId="0" fontId="35" fillId="33" borderId="16" xfId="0" applyFont="1" applyFill="1" applyBorder="1" applyAlignment="1">
      <alignment horizontal="center" vertical="center" shrinkToFit="1"/>
    </xf>
    <xf numFmtId="189" fontId="40" fillId="0" borderId="10" xfId="0" applyNumberFormat="1" applyFont="1" applyFill="1" applyBorder="1" applyAlignment="1">
      <alignment horizontal="center" vertical="center"/>
    </xf>
    <xf numFmtId="0" fontId="40" fillId="0" borderId="10" xfId="0" applyFont="1" applyFill="1" applyBorder="1" applyAlignment="1">
      <alignment horizontal="center" vertical="center"/>
    </xf>
    <xf numFmtId="186" fontId="40" fillId="0" borderId="10" xfId="0" applyNumberFormat="1" applyFont="1" applyFill="1" applyBorder="1" applyAlignment="1">
      <alignment horizontal="center" vertical="center"/>
    </xf>
    <xf numFmtId="190" fontId="40" fillId="0" borderId="10" xfId="0" applyNumberFormat="1" applyFont="1" applyFill="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8">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18</xdr:col>
      <xdr:colOff>609600</xdr:colOff>
      <xdr:row>33</xdr:row>
      <xdr:rowOff>28575</xdr:rowOff>
    </xdr:to>
    <xdr:pic>
      <xdr:nvPicPr>
        <xdr:cNvPr id="1" name="図 4"/>
        <xdr:cNvPicPr preferRelativeResize="1">
          <a:picLocks noChangeAspect="1"/>
        </xdr:cNvPicPr>
      </xdr:nvPicPr>
      <xdr:blipFill>
        <a:blip r:embed="rId1"/>
        <a:stretch>
          <a:fillRect/>
        </a:stretch>
      </xdr:blipFill>
      <xdr:spPr>
        <a:xfrm>
          <a:off x="0" y="0"/>
          <a:ext cx="12773025" cy="5686425"/>
        </a:xfrm>
        <a:prstGeom prst="rect">
          <a:avLst/>
        </a:prstGeom>
        <a:noFill/>
        <a:ln w="9525" cmpd="sng">
          <a:noFill/>
        </a:ln>
      </xdr:spPr>
    </xdr:pic>
    <xdr:clientData/>
  </xdr:twoCellAnchor>
  <xdr:twoCellAnchor editAs="oneCell">
    <xdr:from>
      <xdr:col>0</xdr:col>
      <xdr:colOff>0</xdr:colOff>
      <xdr:row>33</xdr:row>
      <xdr:rowOff>142875</xdr:rowOff>
    </xdr:from>
    <xdr:to>
      <xdr:col>18</xdr:col>
      <xdr:colOff>666750</xdr:colOff>
      <xdr:row>67</xdr:row>
      <xdr:rowOff>9525</xdr:rowOff>
    </xdr:to>
    <xdr:pic>
      <xdr:nvPicPr>
        <xdr:cNvPr id="2" name="図 5"/>
        <xdr:cNvPicPr preferRelativeResize="1">
          <a:picLocks noChangeAspect="1"/>
        </xdr:cNvPicPr>
      </xdr:nvPicPr>
      <xdr:blipFill>
        <a:blip r:embed="rId2"/>
        <a:stretch>
          <a:fillRect/>
        </a:stretch>
      </xdr:blipFill>
      <xdr:spPr>
        <a:xfrm>
          <a:off x="0" y="5800725"/>
          <a:ext cx="12830175" cy="5695950"/>
        </a:xfrm>
        <a:prstGeom prst="rect">
          <a:avLst/>
        </a:prstGeom>
        <a:noFill/>
        <a:ln w="9525" cmpd="sng">
          <a:noFill/>
        </a:ln>
      </xdr:spPr>
    </xdr:pic>
    <xdr:clientData/>
  </xdr:twoCellAnchor>
  <xdr:twoCellAnchor editAs="oneCell">
    <xdr:from>
      <xdr:col>0</xdr:col>
      <xdr:colOff>0</xdr:colOff>
      <xdr:row>67</xdr:row>
      <xdr:rowOff>123825</xdr:rowOff>
    </xdr:from>
    <xdr:to>
      <xdr:col>18</xdr:col>
      <xdr:colOff>638175</xdr:colOff>
      <xdr:row>100</xdr:row>
      <xdr:rowOff>133350</xdr:rowOff>
    </xdr:to>
    <xdr:pic>
      <xdr:nvPicPr>
        <xdr:cNvPr id="3" name="図 7"/>
        <xdr:cNvPicPr preferRelativeResize="1">
          <a:picLocks noChangeAspect="1"/>
        </xdr:cNvPicPr>
      </xdr:nvPicPr>
      <xdr:blipFill>
        <a:blip r:embed="rId3"/>
        <a:stretch>
          <a:fillRect/>
        </a:stretch>
      </xdr:blipFill>
      <xdr:spPr>
        <a:xfrm>
          <a:off x="0" y="11610975"/>
          <a:ext cx="12801600" cy="5667375"/>
        </a:xfrm>
        <a:prstGeom prst="rect">
          <a:avLst/>
        </a:prstGeom>
        <a:noFill/>
        <a:ln w="9525" cmpd="sng">
          <a:noFill/>
        </a:ln>
      </xdr:spPr>
    </xdr:pic>
    <xdr:clientData/>
  </xdr:twoCellAnchor>
  <xdr:twoCellAnchor editAs="oneCell">
    <xdr:from>
      <xdr:col>0</xdr:col>
      <xdr:colOff>0</xdr:colOff>
      <xdr:row>102</xdr:row>
      <xdr:rowOff>38100</xdr:rowOff>
    </xdr:from>
    <xdr:to>
      <xdr:col>18</xdr:col>
      <xdr:colOff>600075</xdr:colOff>
      <xdr:row>135</xdr:row>
      <xdr:rowOff>38100</xdr:rowOff>
    </xdr:to>
    <xdr:pic>
      <xdr:nvPicPr>
        <xdr:cNvPr id="4" name="図 9"/>
        <xdr:cNvPicPr preferRelativeResize="1">
          <a:picLocks noChangeAspect="1"/>
        </xdr:cNvPicPr>
      </xdr:nvPicPr>
      <xdr:blipFill>
        <a:blip r:embed="rId4"/>
        <a:stretch>
          <a:fillRect/>
        </a:stretch>
      </xdr:blipFill>
      <xdr:spPr>
        <a:xfrm>
          <a:off x="0" y="17526000"/>
          <a:ext cx="12763500" cy="5657850"/>
        </a:xfrm>
        <a:prstGeom prst="rect">
          <a:avLst/>
        </a:prstGeom>
        <a:noFill/>
        <a:ln w="9525" cmpd="sng">
          <a:noFill/>
        </a:ln>
      </xdr:spPr>
    </xdr:pic>
    <xdr:clientData/>
  </xdr:twoCellAnchor>
  <xdr:twoCellAnchor editAs="oneCell">
    <xdr:from>
      <xdr:col>0</xdr:col>
      <xdr:colOff>0</xdr:colOff>
      <xdr:row>137</xdr:row>
      <xdr:rowOff>28575</xdr:rowOff>
    </xdr:from>
    <xdr:to>
      <xdr:col>18</xdr:col>
      <xdr:colOff>628650</xdr:colOff>
      <xdr:row>170</xdr:row>
      <xdr:rowOff>57150</xdr:rowOff>
    </xdr:to>
    <xdr:pic>
      <xdr:nvPicPr>
        <xdr:cNvPr id="5" name="図 11"/>
        <xdr:cNvPicPr preferRelativeResize="1">
          <a:picLocks noChangeAspect="1"/>
        </xdr:cNvPicPr>
      </xdr:nvPicPr>
      <xdr:blipFill>
        <a:blip r:embed="rId5"/>
        <a:stretch>
          <a:fillRect/>
        </a:stretch>
      </xdr:blipFill>
      <xdr:spPr>
        <a:xfrm>
          <a:off x="0" y="23517225"/>
          <a:ext cx="12792075" cy="5686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H1">
      <pane ySplit="8" topLeftCell="A9" activePane="bottomLeft" state="frozen"/>
      <selection pane="topLeft" activeCell="A1" sqref="A1"/>
      <selection pane="bottomLeft" activeCell="R58" sqref="R58:S58"/>
    </sheetView>
  </sheetViews>
  <sheetFormatPr defaultColWidth="9.00390625" defaultRowHeight="13.5"/>
  <cols>
    <col min="1" max="1" width="2.875" style="0" customWidth="1"/>
    <col min="2" max="18" width="6.625" style="0" customWidth="1"/>
    <col min="22" max="22" width="10.875" style="23" bestFit="1" customWidth="1"/>
  </cols>
  <sheetData>
    <row r="2" spans="2:20" ht="13.5">
      <c r="B2" s="39" t="s">
        <v>5</v>
      </c>
      <c r="C2" s="39"/>
      <c r="D2" s="41"/>
      <c r="E2" s="41"/>
      <c r="F2" s="39" t="s">
        <v>6</v>
      </c>
      <c r="G2" s="39"/>
      <c r="H2" s="41" t="s">
        <v>49</v>
      </c>
      <c r="I2" s="41"/>
      <c r="J2" s="39" t="s">
        <v>7</v>
      </c>
      <c r="K2" s="39"/>
      <c r="L2" s="40">
        <f>C9</f>
        <v>1000000</v>
      </c>
      <c r="M2" s="41"/>
      <c r="N2" s="39" t="s">
        <v>8</v>
      </c>
      <c r="O2" s="39"/>
      <c r="P2" s="40" t="e">
        <f>C108+R108</f>
        <v>#VALUE!</v>
      </c>
      <c r="Q2" s="41"/>
      <c r="R2" s="1"/>
      <c r="S2" s="1"/>
      <c r="T2" s="1"/>
    </row>
    <row r="3" spans="2:19" ht="57" customHeight="1">
      <c r="B3" s="39" t="s">
        <v>9</v>
      </c>
      <c r="C3" s="39"/>
      <c r="D3" s="42" t="s">
        <v>50</v>
      </c>
      <c r="E3" s="42"/>
      <c r="F3" s="42"/>
      <c r="G3" s="42"/>
      <c r="H3" s="42"/>
      <c r="I3" s="42"/>
      <c r="J3" s="39" t="s">
        <v>10</v>
      </c>
      <c r="K3" s="39"/>
      <c r="L3" s="42" t="s">
        <v>35</v>
      </c>
      <c r="M3" s="43"/>
      <c r="N3" s="43"/>
      <c r="O3" s="43"/>
      <c r="P3" s="43"/>
      <c r="Q3" s="43"/>
      <c r="R3" s="1"/>
      <c r="S3" s="1"/>
    </row>
    <row r="4" spans="2:20" ht="13.5">
      <c r="B4" s="39" t="s">
        <v>11</v>
      </c>
      <c r="C4" s="39"/>
      <c r="D4" s="44">
        <f>SUM($R$9:$S$993)</f>
        <v>1903946.5843715076</v>
      </c>
      <c r="E4" s="44"/>
      <c r="F4" s="39" t="s">
        <v>12</v>
      </c>
      <c r="G4" s="39"/>
      <c r="H4" s="45">
        <f>SUM($T$9:$U$108)</f>
        <v>1730.500000000001</v>
      </c>
      <c r="I4" s="41"/>
      <c r="J4" s="46" t="s">
        <v>13</v>
      </c>
      <c r="K4" s="46"/>
      <c r="L4" s="40">
        <f>MAX($C$9:$D$990)-C9</f>
        <v>1903946.5843715076</v>
      </c>
      <c r="M4" s="40"/>
      <c r="N4" s="46" t="s">
        <v>14</v>
      </c>
      <c r="O4" s="46"/>
      <c r="P4" s="44">
        <f>MIN($C$9:$D$990)-C9</f>
        <v>-118082.555561863</v>
      </c>
      <c r="Q4" s="44"/>
      <c r="R4" s="1"/>
      <c r="S4" s="1"/>
      <c r="T4" s="1"/>
    </row>
    <row r="5" spans="2:20" ht="13.5">
      <c r="B5" s="37" t="s">
        <v>15</v>
      </c>
      <c r="C5" s="2">
        <f>COUNTIF($R$9:$R$990,"&gt;0")</f>
        <v>26</v>
      </c>
      <c r="D5" s="38" t="s">
        <v>16</v>
      </c>
      <c r="E5" s="16">
        <f>COUNTIF($R$9:$R$990,"&lt;0")</f>
        <v>24</v>
      </c>
      <c r="F5" s="38" t="s">
        <v>17</v>
      </c>
      <c r="G5" s="2">
        <f>COUNTIF($R$9:$R$990,"=0")</f>
        <v>0</v>
      </c>
      <c r="H5" s="38" t="s">
        <v>18</v>
      </c>
      <c r="I5" s="3">
        <f>C5/SUM(C5,E5,G5)</f>
        <v>0.52</v>
      </c>
      <c r="J5" s="47" t="s">
        <v>19</v>
      </c>
      <c r="K5" s="39"/>
      <c r="L5" s="48"/>
      <c r="M5" s="49"/>
      <c r="N5" s="18" t="s">
        <v>20</v>
      </c>
      <c r="O5" s="9"/>
      <c r="P5" s="48"/>
      <c r="Q5" s="49"/>
      <c r="R5" s="1"/>
      <c r="S5" s="1"/>
      <c r="T5" s="1"/>
    </row>
    <row r="6" spans="2:20" ht="13.5">
      <c r="B6" s="11"/>
      <c r="C6" s="14"/>
      <c r="D6" s="15"/>
      <c r="E6" s="12"/>
      <c r="F6" s="11"/>
      <c r="G6" s="12"/>
      <c r="H6" s="11"/>
      <c r="I6" s="17"/>
      <c r="J6" s="11"/>
      <c r="K6" s="11"/>
      <c r="L6" s="12"/>
      <c r="M6" s="12"/>
      <c r="N6" s="13"/>
      <c r="O6" s="13"/>
      <c r="P6" s="10"/>
      <c r="Q6" s="7"/>
      <c r="R6" s="1"/>
      <c r="S6" s="1"/>
      <c r="T6" s="1"/>
    </row>
    <row r="7" spans="2:21" ht="13.5">
      <c r="B7" s="50" t="s">
        <v>21</v>
      </c>
      <c r="C7" s="52" t="s">
        <v>22</v>
      </c>
      <c r="D7" s="53"/>
      <c r="E7" s="56" t="s">
        <v>23</v>
      </c>
      <c r="F7" s="57"/>
      <c r="G7" s="57"/>
      <c r="H7" s="57"/>
      <c r="I7" s="58"/>
      <c r="J7" s="59" t="s">
        <v>24</v>
      </c>
      <c r="K7" s="60"/>
      <c r="L7" s="61"/>
      <c r="M7" s="62" t="s">
        <v>25</v>
      </c>
      <c r="N7" s="63" t="s">
        <v>26</v>
      </c>
      <c r="O7" s="64"/>
      <c r="P7" s="64"/>
      <c r="Q7" s="65"/>
      <c r="R7" s="66" t="s">
        <v>27</v>
      </c>
      <c r="S7" s="66"/>
      <c r="T7" s="66"/>
      <c r="U7" s="66"/>
    </row>
    <row r="8" spans="2:21" ht="13.5">
      <c r="B8" s="51"/>
      <c r="C8" s="54"/>
      <c r="D8" s="55"/>
      <c r="E8" s="19" t="s">
        <v>28</v>
      </c>
      <c r="F8" s="19" t="s">
        <v>29</v>
      </c>
      <c r="G8" s="19" t="s">
        <v>30</v>
      </c>
      <c r="H8" s="67" t="s">
        <v>31</v>
      </c>
      <c r="I8" s="58"/>
      <c r="J8" s="4" t="s">
        <v>32</v>
      </c>
      <c r="K8" s="68" t="s">
        <v>33</v>
      </c>
      <c r="L8" s="61"/>
      <c r="M8" s="62"/>
      <c r="N8" s="5" t="s">
        <v>28</v>
      </c>
      <c r="O8" s="5" t="s">
        <v>29</v>
      </c>
      <c r="P8" s="69" t="s">
        <v>31</v>
      </c>
      <c r="Q8" s="65"/>
      <c r="R8" s="66" t="s">
        <v>34</v>
      </c>
      <c r="S8" s="66"/>
      <c r="T8" s="66" t="s">
        <v>32</v>
      </c>
      <c r="U8" s="66"/>
    </row>
    <row r="9" spans="2:21" ht="13.5">
      <c r="B9" s="36">
        <v>1</v>
      </c>
      <c r="C9" s="70">
        <v>1000000</v>
      </c>
      <c r="D9" s="70"/>
      <c r="E9" s="36">
        <v>2006</v>
      </c>
      <c r="F9" s="8">
        <v>42431</v>
      </c>
      <c r="G9" s="36" t="s">
        <v>4</v>
      </c>
      <c r="H9" s="71">
        <v>116.318</v>
      </c>
      <c r="I9" s="71"/>
      <c r="J9" s="36">
        <v>35</v>
      </c>
      <c r="K9" s="70">
        <f aca="true" t="shared" si="0" ref="K9:K72">IF(F9="","",C9*0.03)</f>
        <v>30000</v>
      </c>
      <c r="L9" s="70"/>
      <c r="M9" s="6">
        <f>IF(J9="","",(K9/J9)/1000)</f>
        <v>0.8571428571428571</v>
      </c>
      <c r="N9" s="36">
        <v>2006</v>
      </c>
      <c r="O9" s="8">
        <v>42431</v>
      </c>
      <c r="P9" s="71">
        <v>115.985</v>
      </c>
      <c r="Q9" s="71"/>
      <c r="R9" s="72">
        <f>IF(O9="","",(IF(G9="売",H9-P9,P9-H9))*M9*100000)</f>
        <v>-28542.857142857003</v>
      </c>
      <c r="S9" s="72"/>
      <c r="T9" s="73">
        <f>IF(O9="","",IF(R9&lt;0,J9*(-1),IF(G9="買",(P9-H9)*100,(H9-P9)*100)))</f>
        <v>-35</v>
      </c>
      <c r="U9" s="73"/>
    </row>
    <row r="10" spans="2:21" ht="13.5">
      <c r="B10" s="36">
        <v>2</v>
      </c>
      <c r="C10" s="70">
        <f aca="true" t="shared" si="1" ref="C10:C73">IF(R9="","",C9+R9)</f>
        <v>971457.142857143</v>
      </c>
      <c r="D10" s="70"/>
      <c r="E10" s="36">
        <v>2006</v>
      </c>
      <c r="F10" s="8">
        <v>42432</v>
      </c>
      <c r="G10" s="36" t="s">
        <v>4</v>
      </c>
      <c r="H10" s="71">
        <v>116.589</v>
      </c>
      <c r="I10" s="71"/>
      <c r="J10" s="36">
        <v>38</v>
      </c>
      <c r="K10" s="70">
        <f t="shared" si="0"/>
        <v>29143.714285714286</v>
      </c>
      <c r="L10" s="70"/>
      <c r="M10" s="6">
        <f aca="true" t="shared" si="2" ref="M10:M73">IF(J10="","",(K10/J10)/1000)</f>
        <v>0.7669398496240601</v>
      </c>
      <c r="N10" s="36">
        <v>2006</v>
      </c>
      <c r="O10" s="8">
        <v>42435</v>
      </c>
      <c r="P10" s="71">
        <v>116.214</v>
      </c>
      <c r="Q10" s="71"/>
      <c r="R10" s="72">
        <f aca="true" t="shared" si="3" ref="R10:R73">IF(O10="","",(IF(G10="売",H10-P10,P10-H10))*M10*100000)</f>
        <v>-28760.244360902256</v>
      </c>
      <c r="S10" s="72"/>
      <c r="T10" s="73">
        <f aca="true" t="shared" si="4" ref="T10:T73">IF(O10="","",IF(R10&lt;0,J10*(-1),IF(G10="買",(P10-H10)*100,(H10-P10)*100)))</f>
        <v>-38</v>
      </c>
      <c r="U10" s="73"/>
    </row>
    <row r="11" spans="2:21" ht="13.5">
      <c r="B11" s="36">
        <v>3</v>
      </c>
      <c r="C11" s="70">
        <f t="shared" si="1"/>
        <v>942696.8984962407</v>
      </c>
      <c r="D11" s="70"/>
      <c r="E11" s="36">
        <v>2006</v>
      </c>
      <c r="F11" s="8">
        <v>42450</v>
      </c>
      <c r="G11" s="36" t="s">
        <v>4</v>
      </c>
      <c r="H11" s="71">
        <v>116.977</v>
      </c>
      <c r="I11" s="71"/>
      <c r="J11" s="36">
        <v>75</v>
      </c>
      <c r="K11" s="70">
        <f t="shared" si="0"/>
        <v>28280.90695488722</v>
      </c>
      <c r="L11" s="70"/>
      <c r="M11" s="6">
        <f t="shared" si="2"/>
        <v>0.3770787593984963</v>
      </c>
      <c r="N11" s="36">
        <v>2006</v>
      </c>
      <c r="O11" s="8">
        <v>42456</v>
      </c>
      <c r="P11" s="71">
        <v>116.899</v>
      </c>
      <c r="Q11" s="71"/>
      <c r="R11" s="72">
        <f t="shared" si="3"/>
        <v>-2941.2143233083825</v>
      </c>
      <c r="S11" s="72"/>
      <c r="T11" s="73">
        <f t="shared" si="4"/>
        <v>-75</v>
      </c>
      <c r="U11" s="73"/>
    </row>
    <row r="12" spans="2:21" ht="13.5">
      <c r="B12" s="36">
        <v>4</v>
      </c>
      <c r="C12" s="70">
        <f t="shared" si="1"/>
        <v>939755.6841729323</v>
      </c>
      <c r="D12" s="70"/>
      <c r="E12" s="36">
        <v>2006</v>
      </c>
      <c r="F12" s="8">
        <v>42465</v>
      </c>
      <c r="G12" s="36" t="s">
        <v>3</v>
      </c>
      <c r="H12" s="71">
        <v>117.069</v>
      </c>
      <c r="I12" s="71"/>
      <c r="J12" s="36">
        <v>52</v>
      </c>
      <c r="K12" s="70">
        <f t="shared" si="0"/>
        <v>28192.67052518797</v>
      </c>
      <c r="L12" s="70"/>
      <c r="M12" s="6">
        <f t="shared" si="2"/>
        <v>0.5421667408689993</v>
      </c>
      <c r="N12" s="36">
        <v>2006</v>
      </c>
      <c r="O12" s="8">
        <v>42465</v>
      </c>
      <c r="P12" s="71">
        <v>117.584</v>
      </c>
      <c r="Q12" s="71"/>
      <c r="R12" s="72">
        <f t="shared" si="3"/>
        <v>-27921.587154753495</v>
      </c>
      <c r="S12" s="72"/>
      <c r="T12" s="73">
        <f t="shared" si="4"/>
        <v>-52</v>
      </c>
      <c r="U12" s="73"/>
    </row>
    <row r="13" spans="2:21" ht="13.5">
      <c r="B13" s="36">
        <v>5</v>
      </c>
      <c r="C13" s="70">
        <f t="shared" si="1"/>
        <v>911834.0970181788</v>
      </c>
      <c r="D13" s="70"/>
      <c r="E13" s="36">
        <v>2006</v>
      </c>
      <c r="F13" s="8">
        <v>42467</v>
      </c>
      <c r="G13" s="36" t="s">
        <v>4</v>
      </c>
      <c r="H13" s="71">
        <v>117.922</v>
      </c>
      <c r="I13" s="71"/>
      <c r="J13" s="36">
        <v>51</v>
      </c>
      <c r="K13" s="70">
        <f t="shared" si="0"/>
        <v>27355.02291054536</v>
      </c>
      <c r="L13" s="70"/>
      <c r="M13" s="6">
        <f t="shared" si="2"/>
        <v>0.5363729982459875</v>
      </c>
      <c r="N13" s="36">
        <v>2006</v>
      </c>
      <c r="O13" s="8">
        <v>42472</v>
      </c>
      <c r="P13" s="71">
        <v>117.868</v>
      </c>
      <c r="Q13" s="71"/>
      <c r="R13" s="72">
        <f t="shared" si="3"/>
        <v>-2896.4141905284423</v>
      </c>
      <c r="S13" s="72"/>
      <c r="T13" s="73">
        <f t="shared" si="4"/>
        <v>-51</v>
      </c>
      <c r="U13" s="73"/>
    </row>
    <row r="14" spans="2:21" ht="13.5">
      <c r="B14" s="36">
        <v>6</v>
      </c>
      <c r="C14" s="70">
        <f t="shared" si="1"/>
        <v>908937.6828276503</v>
      </c>
      <c r="D14" s="70"/>
      <c r="E14" s="36">
        <v>2006</v>
      </c>
      <c r="F14" s="8">
        <v>42473</v>
      </c>
      <c r="G14" s="36" t="s">
        <v>4</v>
      </c>
      <c r="H14" s="71">
        <v>118.544</v>
      </c>
      <c r="I14" s="71"/>
      <c r="J14" s="36">
        <v>22</v>
      </c>
      <c r="K14" s="70">
        <f t="shared" si="0"/>
        <v>27268.130484829508</v>
      </c>
      <c r="L14" s="70"/>
      <c r="M14" s="6">
        <f t="shared" si="2"/>
        <v>1.2394604765831594</v>
      </c>
      <c r="N14" s="36">
        <v>2006</v>
      </c>
      <c r="O14" s="8">
        <v>42477</v>
      </c>
      <c r="P14" s="71">
        <v>118.326</v>
      </c>
      <c r="Q14" s="71"/>
      <c r="R14" s="72">
        <f t="shared" si="3"/>
        <v>-27020.238389513313</v>
      </c>
      <c r="S14" s="72"/>
      <c r="T14" s="73">
        <f t="shared" si="4"/>
        <v>-22</v>
      </c>
      <c r="U14" s="73"/>
    </row>
    <row r="15" spans="2:21" ht="13.5">
      <c r="B15" s="36">
        <v>7</v>
      </c>
      <c r="C15" s="70">
        <f t="shared" si="1"/>
        <v>881917.444438137</v>
      </c>
      <c r="D15" s="70"/>
      <c r="E15" s="36">
        <v>2006</v>
      </c>
      <c r="F15" s="8">
        <v>42478</v>
      </c>
      <c r="G15" s="36" t="s">
        <v>3</v>
      </c>
      <c r="H15" s="71">
        <v>117.477</v>
      </c>
      <c r="I15" s="71"/>
      <c r="J15" s="36">
        <v>61</v>
      </c>
      <c r="K15" s="70">
        <f t="shared" si="0"/>
        <v>26457.52333314411</v>
      </c>
      <c r="L15" s="70"/>
      <c r="M15" s="6">
        <f t="shared" si="2"/>
        <v>0.43372989070728046</v>
      </c>
      <c r="N15" s="36">
        <v>2006</v>
      </c>
      <c r="O15" s="8">
        <v>42491</v>
      </c>
      <c r="P15" s="71">
        <v>112.427</v>
      </c>
      <c r="Q15" s="71"/>
      <c r="R15" s="72">
        <f t="shared" si="3"/>
        <v>219033.59480717653</v>
      </c>
      <c r="S15" s="72"/>
      <c r="T15" s="73">
        <f t="shared" si="4"/>
        <v>504.9999999999997</v>
      </c>
      <c r="U15" s="73"/>
    </row>
    <row r="16" spans="2:21" ht="13.5">
      <c r="B16" s="36">
        <v>8</v>
      </c>
      <c r="C16" s="70">
        <f t="shared" si="1"/>
        <v>1100951.0392453135</v>
      </c>
      <c r="D16" s="70"/>
      <c r="E16" s="36">
        <v>2006</v>
      </c>
      <c r="F16" s="8">
        <v>42499</v>
      </c>
      <c r="G16" s="36" t="s">
        <v>3</v>
      </c>
      <c r="H16" s="71">
        <v>111.485</v>
      </c>
      <c r="I16" s="71"/>
      <c r="J16" s="36">
        <v>47</v>
      </c>
      <c r="K16" s="70">
        <f t="shared" si="0"/>
        <v>33028.5311773594</v>
      </c>
      <c r="L16" s="70"/>
      <c r="M16" s="6">
        <f t="shared" si="2"/>
        <v>0.7027347059012639</v>
      </c>
      <c r="N16" s="36">
        <v>2006</v>
      </c>
      <c r="O16" s="8">
        <v>42501</v>
      </c>
      <c r="P16" s="71">
        <v>111.512</v>
      </c>
      <c r="Q16" s="71"/>
      <c r="R16" s="72">
        <f t="shared" si="3"/>
        <v>-1897.3837059334844</v>
      </c>
      <c r="S16" s="72"/>
      <c r="T16" s="73">
        <f t="shared" si="4"/>
        <v>-47</v>
      </c>
      <c r="U16" s="73"/>
    </row>
    <row r="17" spans="2:21" ht="13.5">
      <c r="B17" s="36">
        <v>9</v>
      </c>
      <c r="C17" s="70">
        <f t="shared" si="1"/>
        <v>1099053.65553938</v>
      </c>
      <c r="D17" s="70"/>
      <c r="E17" s="36">
        <v>2006</v>
      </c>
      <c r="F17" s="8">
        <v>42502</v>
      </c>
      <c r="G17" s="36" t="s">
        <v>3</v>
      </c>
      <c r="H17" s="71">
        <v>109.915</v>
      </c>
      <c r="I17" s="71"/>
      <c r="J17" s="36">
        <v>85</v>
      </c>
      <c r="K17" s="70">
        <f t="shared" si="0"/>
        <v>32971.60966618139</v>
      </c>
      <c r="L17" s="70"/>
      <c r="M17" s="6">
        <f t="shared" si="2"/>
        <v>0.3879012901903693</v>
      </c>
      <c r="N17" s="36">
        <v>2006</v>
      </c>
      <c r="O17" s="8">
        <v>42505</v>
      </c>
      <c r="P17" s="71">
        <v>109.637</v>
      </c>
      <c r="Q17" s="71"/>
      <c r="R17" s="72">
        <f t="shared" si="3"/>
        <v>10783.655867292491</v>
      </c>
      <c r="S17" s="72"/>
      <c r="T17" s="73">
        <f t="shared" si="4"/>
        <v>27.80000000000058</v>
      </c>
      <c r="U17" s="73"/>
    </row>
    <row r="18" spans="2:21" ht="13.5">
      <c r="B18" s="36">
        <v>10</v>
      </c>
      <c r="C18" s="70">
        <f t="shared" si="1"/>
        <v>1109837.3114066725</v>
      </c>
      <c r="D18" s="70"/>
      <c r="E18" s="36">
        <v>2006</v>
      </c>
      <c r="F18" s="8">
        <v>42509</v>
      </c>
      <c r="G18" s="36" t="s">
        <v>4</v>
      </c>
      <c r="H18" s="71">
        <v>111.106</v>
      </c>
      <c r="I18" s="71"/>
      <c r="J18" s="36">
        <v>75</v>
      </c>
      <c r="K18" s="70">
        <f t="shared" si="0"/>
        <v>33295.119342200174</v>
      </c>
      <c r="L18" s="70"/>
      <c r="M18" s="6">
        <f t="shared" si="2"/>
        <v>0.443934924562669</v>
      </c>
      <c r="N18" s="36">
        <v>2006</v>
      </c>
      <c r="O18" s="8">
        <v>42512</v>
      </c>
      <c r="P18" s="71">
        <v>112.428</v>
      </c>
      <c r="Q18" s="71"/>
      <c r="R18" s="72">
        <f t="shared" si="3"/>
        <v>58688.197027184964</v>
      </c>
      <c r="S18" s="72"/>
      <c r="T18" s="73">
        <f t="shared" si="4"/>
        <v>132.20000000000027</v>
      </c>
      <c r="U18" s="73"/>
    </row>
    <row r="19" spans="2:21" ht="13.5">
      <c r="B19" s="36">
        <v>11</v>
      </c>
      <c r="C19" s="70">
        <f t="shared" si="1"/>
        <v>1168525.5084338575</v>
      </c>
      <c r="D19" s="70"/>
      <c r="E19" s="36">
        <v>2006</v>
      </c>
      <c r="F19" s="8">
        <v>42513</v>
      </c>
      <c r="G19" s="36" t="s">
        <v>3</v>
      </c>
      <c r="H19" s="71">
        <v>111.194</v>
      </c>
      <c r="I19" s="71"/>
      <c r="J19" s="36">
        <v>56</v>
      </c>
      <c r="K19" s="70">
        <f t="shared" si="0"/>
        <v>35055.76525301572</v>
      </c>
      <c r="L19" s="70"/>
      <c r="M19" s="6">
        <f t="shared" si="2"/>
        <v>0.6259958080895665</v>
      </c>
      <c r="N19" s="36">
        <v>2006</v>
      </c>
      <c r="O19" s="8">
        <v>42513</v>
      </c>
      <c r="P19" s="71">
        <v>111.748</v>
      </c>
      <c r="Q19" s="71"/>
      <c r="R19" s="72">
        <f t="shared" si="3"/>
        <v>-34680.167768162115</v>
      </c>
      <c r="S19" s="72"/>
      <c r="T19" s="73">
        <f t="shared" si="4"/>
        <v>-56</v>
      </c>
      <c r="U19" s="73"/>
    </row>
    <row r="20" spans="2:21" ht="13.5">
      <c r="B20" s="36">
        <v>12</v>
      </c>
      <c r="C20" s="70">
        <f t="shared" si="1"/>
        <v>1133845.3406656953</v>
      </c>
      <c r="D20" s="70"/>
      <c r="E20" s="36">
        <v>2006</v>
      </c>
      <c r="F20" s="8">
        <v>42515</v>
      </c>
      <c r="G20" s="36" t="s">
        <v>3</v>
      </c>
      <c r="H20" s="71">
        <v>111.834</v>
      </c>
      <c r="I20" s="71"/>
      <c r="J20" s="36">
        <v>38</v>
      </c>
      <c r="K20" s="70">
        <f t="shared" si="0"/>
        <v>34015.360219970855</v>
      </c>
      <c r="L20" s="70"/>
      <c r="M20" s="6">
        <f t="shared" si="2"/>
        <v>0.8951410584202856</v>
      </c>
      <c r="N20" s="36">
        <v>2006</v>
      </c>
      <c r="O20" s="8">
        <v>42516</v>
      </c>
      <c r="P20" s="71">
        <v>112.209</v>
      </c>
      <c r="Q20" s="71"/>
      <c r="R20" s="72">
        <f t="shared" si="3"/>
        <v>-33567.78969076071</v>
      </c>
      <c r="S20" s="72"/>
      <c r="T20" s="73">
        <f t="shared" si="4"/>
        <v>-38</v>
      </c>
      <c r="U20" s="73"/>
    </row>
    <row r="21" spans="2:21" ht="13.5">
      <c r="B21" s="36">
        <v>13</v>
      </c>
      <c r="C21" s="70">
        <f t="shared" si="1"/>
        <v>1100277.5509749346</v>
      </c>
      <c r="D21" s="70"/>
      <c r="E21" s="36">
        <v>2006</v>
      </c>
      <c r="F21" s="8">
        <v>42527</v>
      </c>
      <c r="G21" s="36" t="s">
        <v>4</v>
      </c>
      <c r="H21" s="71">
        <v>112.321</v>
      </c>
      <c r="I21" s="71"/>
      <c r="J21" s="36">
        <v>72</v>
      </c>
      <c r="K21" s="70">
        <f t="shared" si="0"/>
        <v>33008.326529248036</v>
      </c>
      <c r="L21" s="70"/>
      <c r="M21" s="6">
        <f t="shared" si="2"/>
        <v>0.4584489795728894</v>
      </c>
      <c r="N21" s="36">
        <v>2006</v>
      </c>
      <c r="O21" s="8">
        <v>42530</v>
      </c>
      <c r="P21" s="71">
        <v>113.582</v>
      </c>
      <c r="Q21" s="71"/>
      <c r="R21" s="72">
        <f t="shared" si="3"/>
        <v>57810.41632414116</v>
      </c>
      <c r="S21" s="72"/>
      <c r="T21" s="73">
        <f t="shared" si="4"/>
        <v>126.09999999999957</v>
      </c>
      <c r="U21" s="73"/>
    </row>
    <row r="22" spans="2:21" ht="13.5">
      <c r="B22" s="36">
        <v>14</v>
      </c>
      <c r="C22" s="70">
        <f t="shared" si="1"/>
        <v>1158087.9672990758</v>
      </c>
      <c r="D22" s="70"/>
      <c r="E22" s="36">
        <v>2006</v>
      </c>
      <c r="F22" s="8">
        <v>42533</v>
      </c>
      <c r="G22" s="36" t="s">
        <v>4</v>
      </c>
      <c r="H22" s="71">
        <v>114.343</v>
      </c>
      <c r="I22" s="71"/>
      <c r="J22" s="36">
        <v>35</v>
      </c>
      <c r="K22" s="70">
        <f t="shared" si="0"/>
        <v>34742.63901897227</v>
      </c>
      <c r="L22" s="70"/>
      <c r="M22" s="6">
        <f t="shared" si="2"/>
        <v>0.9926468291134934</v>
      </c>
      <c r="N22" s="36">
        <v>2006</v>
      </c>
      <c r="O22" s="8">
        <v>42537</v>
      </c>
      <c r="P22" s="71">
        <v>114.577</v>
      </c>
      <c r="Q22" s="71"/>
      <c r="R22" s="72">
        <f t="shared" si="3"/>
        <v>23227.93580125522</v>
      </c>
      <c r="S22" s="72"/>
      <c r="T22" s="73">
        <f t="shared" si="4"/>
        <v>23.399999999999466</v>
      </c>
      <c r="U22" s="73"/>
    </row>
    <row r="23" spans="2:21" ht="13.5">
      <c r="B23" s="36">
        <v>15</v>
      </c>
      <c r="C23" s="70">
        <f t="shared" si="1"/>
        <v>1181315.903100331</v>
      </c>
      <c r="D23" s="70"/>
      <c r="E23" s="36">
        <v>2006</v>
      </c>
      <c r="F23" s="8">
        <v>42540</v>
      </c>
      <c r="G23" s="36" t="s">
        <v>4</v>
      </c>
      <c r="H23" s="71">
        <v>115.224</v>
      </c>
      <c r="I23" s="71"/>
      <c r="J23" s="36">
        <v>26</v>
      </c>
      <c r="K23" s="70">
        <f t="shared" si="0"/>
        <v>35439.47709300993</v>
      </c>
      <c r="L23" s="70"/>
      <c r="M23" s="6">
        <f t="shared" si="2"/>
        <v>1.3630568112696129</v>
      </c>
      <c r="N23" s="36">
        <v>2006</v>
      </c>
      <c r="O23" s="8">
        <v>42541</v>
      </c>
      <c r="P23" s="71">
        <v>114.967</v>
      </c>
      <c r="Q23" s="71"/>
      <c r="R23" s="72">
        <f t="shared" si="3"/>
        <v>-35030.560049629734</v>
      </c>
      <c r="S23" s="72"/>
      <c r="T23" s="73">
        <f t="shared" si="4"/>
        <v>-26</v>
      </c>
      <c r="U23" s="73"/>
    </row>
    <row r="24" spans="2:21" ht="13.5">
      <c r="B24" s="36">
        <v>16</v>
      </c>
      <c r="C24" s="70">
        <f t="shared" si="1"/>
        <v>1146285.3430507013</v>
      </c>
      <c r="D24" s="70"/>
      <c r="E24" s="36">
        <v>2006</v>
      </c>
      <c r="F24" s="8">
        <v>42549</v>
      </c>
      <c r="G24" s="36" t="s">
        <v>4</v>
      </c>
      <c r="H24" s="71">
        <v>116.322</v>
      </c>
      <c r="I24" s="71"/>
      <c r="J24" s="36">
        <v>27</v>
      </c>
      <c r="K24" s="70">
        <f t="shared" si="0"/>
        <v>34388.56029152104</v>
      </c>
      <c r="L24" s="70"/>
      <c r="M24" s="6">
        <f t="shared" si="2"/>
        <v>1.2736503811674458</v>
      </c>
      <c r="N24" s="36">
        <v>2006</v>
      </c>
      <c r="O24" s="8">
        <v>42550</v>
      </c>
      <c r="P24" s="71">
        <v>116.042</v>
      </c>
      <c r="Q24" s="71"/>
      <c r="R24" s="72">
        <f t="shared" si="3"/>
        <v>-35662.21067268863</v>
      </c>
      <c r="S24" s="72"/>
      <c r="T24" s="73">
        <f t="shared" si="4"/>
        <v>-27</v>
      </c>
      <c r="U24" s="73"/>
    </row>
    <row r="25" spans="2:21" ht="13.5">
      <c r="B25" s="36">
        <v>17</v>
      </c>
      <c r="C25" s="70">
        <f t="shared" si="1"/>
        <v>1110623.1323780126</v>
      </c>
      <c r="D25" s="70"/>
      <c r="E25" s="36">
        <v>2006</v>
      </c>
      <c r="F25" s="8">
        <v>42556</v>
      </c>
      <c r="G25" s="36" t="s">
        <v>4</v>
      </c>
      <c r="H25" s="71">
        <v>114.957</v>
      </c>
      <c r="I25" s="71"/>
      <c r="J25" s="36">
        <v>48</v>
      </c>
      <c r="K25" s="70">
        <f t="shared" si="0"/>
        <v>33318.69397134038</v>
      </c>
      <c r="L25" s="70"/>
      <c r="M25" s="6">
        <f t="shared" si="2"/>
        <v>0.6941394577362578</v>
      </c>
      <c r="N25" s="36">
        <v>2006</v>
      </c>
      <c r="O25" s="8">
        <v>42558</v>
      </c>
      <c r="P25" s="71">
        <v>114.884</v>
      </c>
      <c r="Q25" s="71"/>
      <c r="R25" s="72">
        <f t="shared" si="3"/>
        <v>-5067.218041474217</v>
      </c>
      <c r="S25" s="72"/>
      <c r="T25" s="73">
        <f t="shared" si="4"/>
        <v>-48</v>
      </c>
      <c r="U25" s="73"/>
    </row>
    <row r="26" spans="2:21" ht="13.5">
      <c r="B26" s="36">
        <v>18</v>
      </c>
      <c r="C26" s="70">
        <f t="shared" si="1"/>
        <v>1105555.9143365384</v>
      </c>
      <c r="D26" s="70"/>
      <c r="E26" s="36">
        <v>2006</v>
      </c>
      <c r="F26" s="8">
        <v>42563</v>
      </c>
      <c r="G26" s="36" t="s">
        <v>4</v>
      </c>
      <c r="H26" s="71">
        <v>114.89</v>
      </c>
      <c r="I26" s="71"/>
      <c r="J26" s="36">
        <v>65</v>
      </c>
      <c r="K26" s="70">
        <f t="shared" si="0"/>
        <v>33166.67743009615</v>
      </c>
      <c r="L26" s="70"/>
      <c r="M26" s="6">
        <f t="shared" si="2"/>
        <v>0.5102565758476331</v>
      </c>
      <c r="N26" s="36">
        <v>2006</v>
      </c>
      <c r="O26" s="8">
        <v>42570</v>
      </c>
      <c r="P26" s="71">
        <v>117.168</v>
      </c>
      <c r="Q26" s="71"/>
      <c r="R26" s="72">
        <f t="shared" si="3"/>
        <v>116236.44797809112</v>
      </c>
      <c r="S26" s="72"/>
      <c r="T26" s="73">
        <f t="shared" si="4"/>
        <v>227.80000000000058</v>
      </c>
      <c r="U26" s="73"/>
    </row>
    <row r="27" spans="2:21" ht="13.5">
      <c r="B27" s="36">
        <v>19</v>
      </c>
      <c r="C27" s="70">
        <f t="shared" si="1"/>
        <v>1221792.3623146296</v>
      </c>
      <c r="D27" s="70"/>
      <c r="E27" s="36">
        <v>2006</v>
      </c>
      <c r="F27" s="8">
        <v>42572</v>
      </c>
      <c r="G27" s="36" t="s">
        <v>3</v>
      </c>
      <c r="H27" s="71">
        <v>116.677</v>
      </c>
      <c r="I27" s="71"/>
      <c r="J27" s="36">
        <v>40</v>
      </c>
      <c r="K27" s="70">
        <f t="shared" si="0"/>
        <v>36653.770869438886</v>
      </c>
      <c r="L27" s="70"/>
      <c r="M27" s="6">
        <f t="shared" si="2"/>
        <v>0.9163442717359721</v>
      </c>
      <c r="N27" s="36">
        <v>2006</v>
      </c>
      <c r="O27" s="8">
        <v>42576</v>
      </c>
      <c r="P27" s="71">
        <v>117.072</v>
      </c>
      <c r="Q27" s="71"/>
      <c r="R27" s="72">
        <f t="shared" si="3"/>
        <v>-36195.598733570536</v>
      </c>
      <c r="S27" s="72"/>
      <c r="T27" s="73">
        <f t="shared" si="4"/>
        <v>-40</v>
      </c>
      <c r="U27" s="73"/>
    </row>
    <row r="28" spans="2:21" ht="13.5">
      <c r="B28" s="36">
        <v>20</v>
      </c>
      <c r="C28" s="70">
        <f t="shared" si="1"/>
        <v>1185596.7635810592</v>
      </c>
      <c r="D28" s="70"/>
      <c r="E28" s="36">
        <v>2006</v>
      </c>
      <c r="F28" s="8">
        <v>42577</v>
      </c>
      <c r="G28" s="36" t="s">
        <v>3</v>
      </c>
      <c r="H28" s="71">
        <v>116.567</v>
      </c>
      <c r="I28" s="71"/>
      <c r="J28" s="36">
        <v>58</v>
      </c>
      <c r="K28" s="70">
        <f t="shared" si="0"/>
        <v>35567.90290743177</v>
      </c>
      <c r="L28" s="70"/>
      <c r="M28" s="6">
        <f t="shared" si="2"/>
        <v>0.6132397053005478</v>
      </c>
      <c r="N28" s="36">
        <v>2006</v>
      </c>
      <c r="O28" s="8">
        <v>42583</v>
      </c>
      <c r="P28" s="71">
        <v>114.825</v>
      </c>
      <c r="Q28" s="71"/>
      <c r="R28" s="72">
        <f t="shared" si="3"/>
        <v>106826.35666335483</v>
      </c>
      <c r="S28" s="72"/>
      <c r="T28" s="73">
        <f t="shared" si="4"/>
        <v>174.19999999999902</v>
      </c>
      <c r="U28" s="73"/>
    </row>
    <row r="29" spans="2:21" ht="13.5">
      <c r="B29" s="36">
        <v>21</v>
      </c>
      <c r="C29" s="70">
        <f t="shared" si="1"/>
        <v>1292423.120244414</v>
      </c>
      <c r="D29" s="70"/>
      <c r="E29" s="36">
        <v>2006</v>
      </c>
      <c r="F29" s="8">
        <v>42585</v>
      </c>
      <c r="G29" s="36" t="s">
        <v>4</v>
      </c>
      <c r="H29" s="71">
        <v>114.902</v>
      </c>
      <c r="I29" s="71"/>
      <c r="J29" s="36">
        <v>61</v>
      </c>
      <c r="K29" s="70">
        <f t="shared" si="0"/>
        <v>38772.69360733242</v>
      </c>
      <c r="L29" s="70"/>
      <c r="M29" s="6">
        <f t="shared" si="2"/>
        <v>0.635617927989056</v>
      </c>
      <c r="N29" s="36">
        <v>2006</v>
      </c>
      <c r="O29" s="8">
        <v>42586</v>
      </c>
      <c r="P29" s="71">
        <v>114.919</v>
      </c>
      <c r="Q29" s="71"/>
      <c r="R29" s="72">
        <f t="shared" si="3"/>
        <v>1080.550477581135</v>
      </c>
      <c r="S29" s="72"/>
      <c r="T29" s="73">
        <f t="shared" si="4"/>
        <v>1.6999999999995907</v>
      </c>
      <c r="U29" s="73"/>
    </row>
    <row r="30" spans="2:21" ht="13.5">
      <c r="B30" s="36">
        <v>22</v>
      </c>
      <c r="C30" s="70">
        <f t="shared" si="1"/>
        <v>1293503.6707219952</v>
      </c>
      <c r="D30" s="70"/>
      <c r="E30" s="36">
        <v>2006</v>
      </c>
      <c r="F30" s="8">
        <v>42589</v>
      </c>
      <c r="G30" s="36" t="s">
        <v>4</v>
      </c>
      <c r="H30" s="71">
        <v>115.12</v>
      </c>
      <c r="I30" s="71"/>
      <c r="J30" s="36">
        <v>37</v>
      </c>
      <c r="K30" s="70">
        <f t="shared" si="0"/>
        <v>38805.110121659854</v>
      </c>
      <c r="L30" s="70"/>
      <c r="M30" s="6">
        <f t="shared" si="2"/>
        <v>1.048786760044861</v>
      </c>
      <c r="N30" s="36">
        <v>2006</v>
      </c>
      <c r="O30" s="8">
        <v>42590</v>
      </c>
      <c r="P30" s="71">
        <v>114.76</v>
      </c>
      <c r="Q30" s="71"/>
      <c r="R30" s="72">
        <f t="shared" si="3"/>
        <v>-37756.32336161494</v>
      </c>
      <c r="S30" s="72"/>
      <c r="T30" s="73">
        <f t="shared" si="4"/>
        <v>-37</v>
      </c>
      <c r="U30" s="73"/>
    </row>
    <row r="31" spans="2:21" ht="13.5">
      <c r="B31" s="36">
        <v>23</v>
      </c>
      <c r="C31" s="70">
        <f t="shared" si="1"/>
        <v>1255747.3473603802</v>
      </c>
      <c r="D31" s="70"/>
      <c r="E31" s="36">
        <v>2006</v>
      </c>
      <c r="F31" s="8">
        <v>42598</v>
      </c>
      <c r="G31" s="36" t="s">
        <v>3</v>
      </c>
      <c r="H31" s="71">
        <v>115.858</v>
      </c>
      <c r="I31" s="71"/>
      <c r="J31" s="36">
        <v>87</v>
      </c>
      <c r="K31" s="70">
        <f t="shared" si="0"/>
        <v>37672.4204208114</v>
      </c>
      <c r="L31" s="70"/>
      <c r="M31" s="6">
        <f t="shared" si="2"/>
        <v>0.4330163266759931</v>
      </c>
      <c r="N31" s="36">
        <v>2006</v>
      </c>
      <c r="O31" s="8">
        <v>42603</v>
      </c>
      <c r="P31" s="71">
        <v>115.825</v>
      </c>
      <c r="Q31" s="71"/>
      <c r="R31" s="72">
        <f t="shared" si="3"/>
        <v>1428.9538780308314</v>
      </c>
      <c r="S31" s="72"/>
      <c r="T31" s="73">
        <f t="shared" si="4"/>
        <v>3.300000000000125</v>
      </c>
      <c r="U31" s="73"/>
    </row>
    <row r="32" spans="2:21" ht="13.5">
      <c r="B32" s="36">
        <v>24</v>
      </c>
      <c r="C32" s="70">
        <f t="shared" si="1"/>
        <v>1257176.301238411</v>
      </c>
      <c r="D32" s="70"/>
      <c r="E32" s="36">
        <v>2006</v>
      </c>
      <c r="F32" s="8">
        <v>42607</v>
      </c>
      <c r="G32" s="36" t="s">
        <v>4</v>
      </c>
      <c r="H32" s="71">
        <v>116.614</v>
      </c>
      <c r="I32" s="71"/>
      <c r="J32" s="36">
        <v>47</v>
      </c>
      <c r="K32" s="70">
        <f t="shared" si="0"/>
        <v>37715.28903715233</v>
      </c>
      <c r="L32" s="70"/>
      <c r="M32" s="6">
        <f t="shared" si="2"/>
        <v>0.8024529582372836</v>
      </c>
      <c r="N32" s="36">
        <v>2006</v>
      </c>
      <c r="O32" s="8">
        <v>42611</v>
      </c>
      <c r="P32" s="71">
        <v>116.853</v>
      </c>
      <c r="Q32" s="71"/>
      <c r="R32" s="72">
        <f t="shared" si="3"/>
        <v>19178.62570187028</v>
      </c>
      <c r="S32" s="72"/>
      <c r="T32" s="73">
        <f t="shared" si="4"/>
        <v>23.89999999999901</v>
      </c>
      <c r="U32" s="73"/>
    </row>
    <row r="33" spans="2:21" ht="13.5">
      <c r="B33" s="36">
        <v>25</v>
      </c>
      <c r="C33" s="70">
        <f t="shared" si="1"/>
        <v>1276354.9269402814</v>
      </c>
      <c r="D33" s="70"/>
      <c r="E33" s="36">
        <v>2006</v>
      </c>
      <c r="F33" s="8">
        <v>42613</v>
      </c>
      <c r="G33" s="36" t="s">
        <v>4</v>
      </c>
      <c r="H33" s="71">
        <v>117.358</v>
      </c>
      <c r="I33" s="71"/>
      <c r="J33" s="36">
        <v>44</v>
      </c>
      <c r="K33" s="70">
        <f t="shared" si="0"/>
        <v>38290.64780820844</v>
      </c>
      <c r="L33" s="70"/>
      <c r="M33" s="6">
        <f t="shared" si="2"/>
        <v>0.8702419956411009</v>
      </c>
      <c r="N33" s="36">
        <v>2006</v>
      </c>
      <c r="O33" s="8">
        <v>42617</v>
      </c>
      <c r="P33" s="71">
        <v>116.927</v>
      </c>
      <c r="Q33" s="71"/>
      <c r="R33" s="72">
        <f t="shared" si="3"/>
        <v>-37507.43001213122</v>
      </c>
      <c r="S33" s="72"/>
      <c r="T33" s="73">
        <f t="shared" si="4"/>
        <v>-44</v>
      </c>
      <c r="U33" s="73"/>
    </row>
    <row r="34" spans="2:21" ht="13.5">
      <c r="B34" s="36">
        <v>26</v>
      </c>
      <c r="C34" s="70">
        <f t="shared" si="1"/>
        <v>1238847.4969281503</v>
      </c>
      <c r="D34" s="70"/>
      <c r="E34" s="36">
        <v>2006</v>
      </c>
      <c r="F34" s="8">
        <v>42619</v>
      </c>
      <c r="G34" s="36" t="s">
        <v>4</v>
      </c>
      <c r="H34" s="71">
        <v>116.482</v>
      </c>
      <c r="I34" s="71"/>
      <c r="J34" s="36">
        <v>29</v>
      </c>
      <c r="K34" s="70">
        <f t="shared" si="0"/>
        <v>37165.42490784451</v>
      </c>
      <c r="L34" s="70"/>
      <c r="M34" s="6">
        <f t="shared" si="2"/>
        <v>1.281566376132569</v>
      </c>
      <c r="N34" s="36">
        <v>2006</v>
      </c>
      <c r="O34" s="8">
        <v>42620</v>
      </c>
      <c r="P34" s="71">
        <v>116.198</v>
      </c>
      <c r="Q34" s="71"/>
      <c r="R34" s="72">
        <f>IF(O34="","",(IF(G34="売",H34-P34,P34-H34))*M34*100000)</f>
        <v>-36396.48508216574</v>
      </c>
      <c r="S34" s="72"/>
      <c r="T34" s="73">
        <f t="shared" si="4"/>
        <v>-29</v>
      </c>
      <c r="U34" s="73"/>
    </row>
    <row r="35" spans="2:21" ht="13.5">
      <c r="B35" s="36">
        <v>27</v>
      </c>
      <c r="C35" s="70">
        <f t="shared" si="1"/>
        <v>1202451.0118459845</v>
      </c>
      <c r="D35" s="70"/>
      <c r="E35" s="36">
        <v>2006</v>
      </c>
      <c r="F35" s="8">
        <v>42624</v>
      </c>
      <c r="G35" s="36" t="s">
        <v>4</v>
      </c>
      <c r="H35" s="71">
        <v>117.064</v>
      </c>
      <c r="I35" s="71"/>
      <c r="J35" s="36">
        <v>46</v>
      </c>
      <c r="K35" s="70">
        <f t="shared" si="0"/>
        <v>36073.53035537953</v>
      </c>
      <c r="L35" s="70"/>
      <c r="M35" s="6">
        <f t="shared" si="2"/>
        <v>0.7842071816386855</v>
      </c>
      <c r="N35" s="36">
        <v>2006</v>
      </c>
      <c r="O35" s="8">
        <v>42626</v>
      </c>
      <c r="P35" s="71">
        <v>117.687</v>
      </c>
      <c r="Q35" s="71"/>
      <c r="R35" s="72">
        <f>IF(O35="","",(IF(G35="売",H35-P35,P35-H35))*M35*100000)</f>
        <v>48856.10741609047</v>
      </c>
      <c r="S35" s="72"/>
      <c r="T35" s="73">
        <f t="shared" si="4"/>
        <v>62.300000000000466</v>
      </c>
      <c r="U35" s="73"/>
    </row>
    <row r="36" spans="2:21" ht="13.5">
      <c r="B36" s="36">
        <v>28</v>
      </c>
      <c r="C36" s="70">
        <f t="shared" si="1"/>
        <v>1251307.119262075</v>
      </c>
      <c r="D36" s="70"/>
      <c r="E36" s="36">
        <v>2006</v>
      </c>
      <c r="F36" s="8">
        <v>42631</v>
      </c>
      <c r="G36" s="36" t="s">
        <v>4</v>
      </c>
      <c r="H36" s="71">
        <v>118.098</v>
      </c>
      <c r="I36" s="71"/>
      <c r="J36" s="36">
        <v>39</v>
      </c>
      <c r="K36" s="70">
        <f t="shared" si="0"/>
        <v>37539.21357786225</v>
      </c>
      <c r="L36" s="70"/>
      <c r="M36" s="6">
        <f t="shared" si="2"/>
        <v>0.9625439378939037</v>
      </c>
      <c r="N36" s="36">
        <v>2006</v>
      </c>
      <c r="O36" s="8">
        <v>42632</v>
      </c>
      <c r="P36" s="71">
        <v>117.712</v>
      </c>
      <c r="Q36" s="71"/>
      <c r="R36" s="72">
        <f t="shared" si="3"/>
        <v>-37154.196002704266</v>
      </c>
      <c r="S36" s="72"/>
      <c r="T36" s="73">
        <f t="shared" si="4"/>
        <v>-39</v>
      </c>
      <c r="U36" s="73"/>
    </row>
    <row r="37" spans="2:21" ht="13.5">
      <c r="B37" s="36">
        <v>29</v>
      </c>
      <c r="C37" s="70">
        <f t="shared" si="1"/>
        <v>1214152.9232593707</v>
      </c>
      <c r="D37" s="70"/>
      <c r="E37" s="36">
        <v>2006</v>
      </c>
      <c r="F37" s="8">
        <v>42633</v>
      </c>
      <c r="G37" s="36" t="s">
        <v>3</v>
      </c>
      <c r="H37" s="71">
        <v>117.533</v>
      </c>
      <c r="I37" s="71"/>
      <c r="J37" s="36">
        <v>27</v>
      </c>
      <c r="K37" s="70">
        <f t="shared" si="0"/>
        <v>36424.58769778112</v>
      </c>
      <c r="L37" s="70"/>
      <c r="M37" s="6">
        <f t="shared" si="2"/>
        <v>1.349058803621523</v>
      </c>
      <c r="N37" s="36">
        <v>2006</v>
      </c>
      <c r="O37" s="8">
        <v>42638</v>
      </c>
      <c r="P37" s="71">
        <v>116.724</v>
      </c>
      <c r="Q37" s="71"/>
      <c r="R37" s="72">
        <f>IF(O37="","",(IF(G37="売",H37-P37,P37-H37))*M37*100000)</f>
        <v>109138.85721298086</v>
      </c>
      <c r="S37" s="72"/>
      <c r="T37" s="73">
        <f t="shared" si="4"/>
        <v>80.89999999999975</v>
      </c>
      <c r="U37" s="73"/>
    </row>
    <row r="38" spans="2:21" ht="13.5">
      <c r="B38" s="36">
        <v>30</v>
      </c>
      <c r="C38" s="70">
        <f t="shared" si="1"/>
        <v>1323291.7804723517</v>
      </c>
      <c r="D38" s="70"/>
      <c r="E38" s="36">
        <v>2006</v>
      </c>
      <c r="F38" s="8">
        <v>42639</v>
      </c>
      <c r="G38" s="36" t="s">
        <v>4</v>
      </c>
      <c r="H38" s="71">
        <v>116.624</v>
      </c>
      <c r="I38" s="71"/>
      <c r="J38" s="36">
        <v>36</v>
      </c>
      <c r="K38" s="70">
        <f t="shared" si="0"/>
        <v>39698.75341417055</v>
      </c>
      <c r="L38" s="70"/>
      <c r="M38" s="6">
        <f t="shared" si="2"/>
        <v>1.1027431503936265</v>
      </c>
      <c r="N38" s="36">
        <v>2006</v>
      </c>
      <c r="O38" s="8">
        <v>42645</v>
      </c>
      <c r="P38" s="71">
        <v>117.831</v>
      </c>
      <c r="Q38" s="71"/>
      <c r="R38" s="72">
        <f t="shared" si="3"/>
        <v>133101.09825251158</v>
      </c>
      <c r="S38" s="72"/>
      <c r="T38" s="73">
        <f t="shared" si="4"/>
        <v>120.70000000000078</v>
      </c>
      <c r="U38" s="73"/>
    </row>
    <row r="39" spans="2:21" ht="13.5">
      <c r="B39" s="36">
        <v>31</v>
      </c>
      <c r="C39" s="70">
        <f t="shared" si="1"/>
        <v>1456392.8787248633</v>
      </c>
      <c r="D39" s="70"/>
      <c r="E39" s="36">
        <v>2006</v>
      </c>
      <c r="F39" s="8">
        <v>42653</v>
      </c>
      <c r="G39" s="36" t="s">
        <v>4</v>
      </c>
      <c r="H39" s="71">
        <v>119.133</v>
      </c>
      <c r="I39" s="71"/>
      <c r="J39" s="36">
        <v>19</v>
      </c>
      <c r="K39" s="70">
        <f t="shared" si="0"/>
        <v>43691.78636174589</v>
      </c>
      <c r="L39" s="70"/>
      <c r="M39" s="6">
        <f t="shared" si="2"/>
        <v>2.299567703249784</v>
      </c>
      <c r="N39" s="36">
        <v>2006</v>
      </c>
      <c r="O39" s="8">
        <v>42653</v>
      </c>
      <c r="P39" s="71">
        <v>118.95</v>
      </c>
      <c r="Q39" s="71"/>
      <c r="R39" s="72">
        <f t="shared" si="3"/>
        <v>-42082.08896946937</v>
      </c>
      <c r="S39" s="72"/>
      <c r="T39" s="73">
        <f t="shared" si="4"/>
        <v>-19</v>
      </c>
      <c r="U39" s="73"/>
    </row>
    <row r="40" spans="2:21" ht="13.5">
      <c r="B40" s="36">
        <v>32</v>
      </c>
      <c r="C40" s="70">
        <f t="shared" si="1"/>
        <v>1414310.789755394</v>
      </c>
      <c r="D40" s="70"/>
      <c r="E40" s="36">
        <v>2006</v>
      </c>
      <c r="F40" s="8">
        <v>42655</v>
      </c>
      <c r="G40" s="36" t="s">
        <v>3</v>
      </c>
      <c r="H40" s="71">
        <v>119.389</v>
      </c>
      <c r="I40" s="71"/>
      <c r="J40" s="36">
        <v>16</v>
      </c>
      <c r="K40" s="70">
        <f t="shared" si="0"/>
        <v>42429.32369266182</v>
      </c>
      <c r="L40" s="70"/>
      <c r="M40" s="6">
        <f t="shared" si="2"/>
        <v>2.6518327307913636</v>
      </c>
      <c r="N40" s="36">
        <v>2006</v>
      </c>
      <c r="O40" s="8">
        <v>42656</v>
      </c>
      <c r="P40" s="71">
        <v>119.543</v>
      </c>
      <c r="Q40" s="71"/>
      <c r="R40" s="72">
        <f t="shared" si="3"/>
        <v>-40838.224054189806</v>
      </c>
      <c r="S40" s="72"/>
      <c r="T40" s="73">
        <f t="shared" si="4"/>
        <v>-16</v>
      </c>
      <c r="U40" s="73"/>
    </row>
    <row r="41" spans="2:21" ht="13.5">
      <c r="B41" s="36">
        <v>33</v>
      </c>
      <c r="C41" s="70">
        <f t="shared" si="1"/>
        <v>1373472.5657012041</v>
      </c>
      <c r="D41" s="70"/>
      <c r="E41" s="36">
        <v>2006</v>
      </c>
      <c r="F41" s="8">
        <v>42666</v>
      </c>
      <c r="G41" s="36" t="s">
        <v>4</v>
      </c>
      <c r="H41" s="71">
        <v>118.781</v>
      </c>
      <c r="I41" s="71"/>
      <c r="J41" s="36">
        <v>23</v>
      </c>
      <c r="K41" s="70">
        <f t="shared" si="0"/>
        <v>41204.17697103612</v>
      </c>
      <c r="L41" s="70"/>
      <c r="M41" s="6">
        <f t="shared" si="2"/>
        <v>1.79148595526244</v>
      </c>
      <c r="N41" s="36">
        <v>2006</v>
      </c>
      <c r="O41" s="8">
        <v>42668</v>
      </c>
      <c r="P41" s="71">
        <v>119.054</v>
      </c>
      <c r="Q41" s="71"/>
      <c r="R41" s="72">
        <f t="shared" si="3"/>
        <v>48907.56657866392</v>
      </c>
      <c r="S41" s="72"/>
      <c r="T41" s="73">
        <f t="shared" si="4"/>
        <v>27.299999999999613</v>
      </c>
      <c r="U41" s="73"/>
    </row>
    <row r="42" spans="2:21" ht="13.5">
      <c r="B42" s="36">
        <v>34</v>
      </c>
      <c r="C42" s="70">
        <f t="shared" si="1"/>
        <v>1422380.132279868</v>
      </c>
      <c r="D42" s="70"/>
      <c r="E42" s="36">
        <v>2006</v>
      </c>
      <c r="F42" s="8">
        <v>42683</v>
      </c>
      <c r="G42" s="36" t="s">
        <v>4</v>
      </c>
      <c r="H42" s="71">
        <v>117.974</v>
      </c>
      <c r="I42" s="71"/>
      <c r="J42" s="36">
        <v>30</v>
      </c>
      <c r="K42" s="70">
        <f t="shared" si="0"/>
        <v>42671.403968396036</v>
      </c>
      <c r="L42" s="70"/>
      <c r="M42" s="6">
        <f t="shared" si="2"/>
        <v>1.422380132279868</v>
      </c>
      <c r="N42" s="36">
        <v>2006</v>
      </c>
      <c r="O42" s="8">
        <v>42683</v>
      </c>
      <c r="P42" s="71">
        <v>117.683</v>
      </c>
      <c r="Q42" s="71"/>
      <c r="R42" s="72">
        <f t="shared" si="3"/>
        <v>-41391.261849343704</v>
      </c>
      <c r="S42" s="72"/>
      <c r="T42" s="73">
        <f t="shared" si="4"/>
        <v>-30</v>
      </c>
      <c r="U42" s="73"/>
    </row>
    <row r="43" spans="2:21" ht="13.5">
      <c r="B43" s="36">
        <v>35</v>
      </c>
      <c r="C43" s="70">
        <f t="shared" si="1"/>
        <v>1380988.8704305242</v>
      </c>
      <c r="D43" s="70"/>
      <c r="E43" s="36">
        <v>2006</v>
      </c>
      <c r="F43" s="8">
        <v>42690</v>
      </c>
      <c r="G43" s="36" t="s">
        <v>4</v>
      </c>
      <c r="H43" s="71">
        <v>118.1</v>
      </c>
      <c r="I43" s="71"/>
      <c r="J43" s="36">
        <v>31</v>
      </c>
      <c r="K43" s="70">
        <f t="shared" si="0"/>
        <v>41429.66611291572</v>
      </c>
      <c r="L43" s="70"/>
      <c r="M43" s="6">
        <f t="shared" si="2"/>
        <v>1.3364408423521201</v>
      </c>
      <c r="N43" s="36">
        <v>2006</v>
      </c>
      <c r="O43" s="8">
        <v>42691</v>
      </c>
      <c r="P43" s="71">
        <v>117.797</v>
      </c>
      <c r="Q43" s="71"/>
      <c r="R43" s="72">
        <f t="shared" si="3"/>
        <v>-40494.15752326888</v>
      </c>
      <c r="S43" s="72"/>
      <c r="T43" s="73">
        <f t="shared" si="4"/>
        <v>-31</v>
      </c>
      <c r="U43" s="73"/>
    </row>
    <row r="44" spans="2:21" ht="13.5">
      <c r="B44" s="36">
        <v>36</v>
      </c>
      <c r="C44" s="70">
        <f t="shared" si="1"/>
        <v>1340494.7129072554</v>
      </c>
      <c r="D44" s="70"/>
      <c r="E44" s="36">
        <v>2006</v>
      </c>
      <c r="F44" s="8">
        <v>42695</v>
      </c>
      <c r="G44" s="36" t="s">
        <v>4</v>
      </c>
      <c r="H44" s="71">
        <v>118.117</v>
      </c>
      <c r="I44" s="71"/>
      <c r="J44" s="36">
        <v>26</v>
      </c>
      <c r="K44" s="70">
        <f t="shared" si="0"/>
        <v>40214.84138721766</v>
      </c>
      <c r="L44" s="70"/>
      <c r="M44" s="6">
        <f t="shared" si="2"/>
        <v>1.5467246687391407</v>
      </c>
      <c r="N44" s="36">
        <v>2006</v>
      </c>
      <c r="O44" s="8">
        <v>42696</v>
      </c>
      <c r="P44" s="71">
        <v>117.863</v>
      </c>
      <c r="Q44" s="71"/>
      <c r="R44" s="72">
        <f t="shared" si="3"/>
        <v>-39286.80658597493</v>
      </c>
      <c r="S44" s="72"/>
      <c r="T44" s="73">
        <f t="shared" si="4"/>
        <v>-26</v>
      </c>
      <c r="U44" s="73"/>
    </row>
    <row r="45" spans="2:21" ht="13.5">
      <c r="B45" s="36">
        <v>37</v>
      </c>
      <c r="C45" s="70">
        <f t="shared" si="1"/>
        <v>1301207.9063212804</v>
      </c>
      <c r="D45" s="70"/>
      <c r="E45" s="36">
        <v>2006</v>
      </c>
      <c r="F45" s="8">
        <v>42698</v>
      </c>
      <c r="G45" s="36" t="s">
        <v>3</v>
      </c>
      <c r="H45" s="71">
        <v>116.169</v>
      </c>
      <c r="I45" s="71"/>
      <c r="J45" s="36">
        <v>27</v>
      </c>
      <c r="K45" s="70">
        <f t="shared" si="0"/>
        <v>39036.237189638414</v>
      </c>
      <c r="L45" s="70"/>
      <c r="M45" s="6">
        <f t="shared" si="2"/>
        <v>1.4457865625792006</v>
      </c>
      <c r="N45" s="36">
        <v>2006</v>
      </c>
      <c r="O45" s="8">
        <v>42704</v>
      </c>
      <c r="P45" s="71">
        <v>116.438</v>
      </c>
      <c r="Q45" s="71"/>
      <c r="R45" s="72">
        <f t="shared" si="3"/>
        <v>-38891.65853338128</v>
      </c>
      <c r="S45" s="72"/>
      <c r="T45" s="73">
        <f t="shared" si="4"/>
        <v>-27</v>
      </c>
      <c r="U45" s="73"/>
    </row>
    <row r="46" spans="2:21" ht="13.5">
      <c r="B46" s="36">
        <v>38</v>
      </c>
      <c r="C46" s="70">
        <f t="shared" si="1"/>
        <v>1262316.247787899</v>
      </c>
      <c r="D46" s="70"/>
      <c r="E46" s="36">
        <v>2006</v>
      </c>
      <c r="F46" s="8">
        <v>42704</v>
      </c>
      <c r="G46" s="36" t="s">
        <v>3</v>
      </c>
      <c r="H46" s="71">
        <v>115.902</v>
      </c>
      <c r="I46" s="71"/>
      <c r="J46" s="36">
        <v>39</v>
      </c>
      <c r="K46" s="70">
        <f t="shared" si="0"/>
        <v>37869.48743363697</v>
      </c>
      <c r="L46" s="70"/>
      <c r="M46" s="6">
        <f t="shared" si="2"/>
        <v>0.9710124982983838</v>
      </c>
      <c r="N46" s="36">
        <v>2006</v>
      </c>
      <c r="O46" s="8">
        <v>42705</v>
      </c>
      <c r="P46" s="71">
        <v>116.282</v>
      </c>
      <c r="Q46" s="71"/>
      <c r="R46" s="72">
        <f>IF(O46="","",(IF(G46="売",H46-P46,P46-H46))*M46*100000)</f>
        <v>-36898.47493533814</v>
      </c>
      <c r="S46" s="72"/>
      <c r="T46" s="73">
        <f t="shared" si="4"/>
        <v>-39</v>
      </c>
      <c r="U46" s="73"/>
    </row>
    <row r="47" spans="2:21" ht="13.5">
      <c r="B47" s="36">
        <v>39</v>
      </c>
      <c r="C47" s="70">
        <f t="shared" si="1"/>
        <v>1225417.772852561</v>
      </c>
      <c r="D47" s="70"/>
      <c r="E47" s="36">
        <v>2006</v>
      </c>
      <c r="F47" s="8">
        <v>42708</v>
      </c>
      <c r="G47" s="36" t="s">
        <v>3</v>
      </c>
      <c r="H47" s="71">
        <v>115.487</v>
      </c>
      <c r="I47" s="71"/>
      <c r="J47" s="36">
        <v>30</v>
      </c>
      <c r="K47" s="70">
        <f t="shared" si="0"/>
        <v>36762.53318557683</v>
      </c>
      <c r="L47" s="70"/>
      <c r="M47" s="6">
        <f t="shared" si="2"/>
        <v>1.225417772852561</v>
      </c>
      <c r="N47" s="36">
        <v>2006</v>
      </c>
      <c r="O47" s="8">
        <v>42710</v>
      </c>
      <c r="P47" s="71">
        <v>114.921</v>
      </c>
      <c r="Q47" s="71"/>
      <c r="R47" s="72">
        <f t="shared" si="3"/>
        <v>69358.64594345352</v>
      </c>
      <c r="S47" s="72"/>
      <c r="T47" s="73">
        <f t="shared" si="4"/>
        <v>56.59999999999883</v>
      </c>
      <c r="U47" s="73"/>
    </row>
    <row r="48" spans="2:21" ht="13.5">
      <c r="B48" s="36">
        <v>40</v>
      </c>
      <c r="C48" s="70">
        <f t="shared" si="1"/>
        <v>1294776.4187960145</v>
      </c>
      <c r="D48" s="70"/>
      <c r="E48" s="36">
        <v>2006</v>
      </c>
      <c r="F48" s="8">
        <v>42711</v>
      </c>
      <c r="G48" s="36" t="s">
        <v>4</v>
      </c>
      <c r="H48" s="71">
        <v>115.175</v>
      </c>
      <c r="I48" s="71"/>
      <c r="J48" s="36">
        <v>33</v>
      </c>
      <c r="K48" s="70">
        <f t="shared" si="0"/>
        <v>38843.29256388044</v>
      </c>
      <c r="L48" s="70"/>
      <c r="M48" s="6">
        <f t="shared" si="2"/>
        <v>1.1770694716327406</v>
      </c>
      <c r="N48" s="36">
        <v>2006</v>
      </c>
      <c r="O48" s="8">
        <v>42717</v>
      </c>
      <c r="P48" s="71">
        <v>116.652</v>
      </c>
      <c r="Q48" s="71"/>
      <c r="R48" s="72">
        <f t="shared" si="3"/>
        <v>173853.16096015624</v>
      </c>
      <c r="S48" s="72"/>
      <c r="T48" s="73">
        <f t="shared" si="4"/>
        <v>147.7000000000004</v>
      </c>
      <c r="U48" s="73"/>
    </row>
    <row r="49" spans="2:21" ht="13.5">
      <c r="B49" s="36">
        <v>41</v>
      </c>
      <c r="C49" s="70">
        <f t="shared" si="1"/>
        <v>1468629.5797561707</v>
      </c>
      <c r="D49" s="70"/>
      <c r="E49" s="36">
        <v>2006</v>
      </c>
      <c r="F49" s="8">
        <v>42718</v>
      </c>
      <c r="G49" s="36" t="s">
        <v>4</v>
      </c>
      <c r="H49" s="71">
        <v>117.539</v>
      </c>
      <c r="I49" s="71"/>
      <c r="J49" s="36">
        <v>30</v>
      </c>
      <c r="K49" s="70">
        <f t="shared" si="0"/>
        <v>44058.88739268512</v>
      </c>
      <c r="L49" s="70"/>
      <c r="M49" s="6">
        <f t="shared" si="2"/>
        <v>1.4686295797561708</v>
      </c>
      <c r="N49" s="36">
        <v>2006</v>
      </c>
      <c r="O49" s="8">
        <v>42731</v>
      </c>
      <c r="P49" s="71">
        <v>118.799</v>
      </c>
      <c r="Q49" s="71"/>
      <c r="R49" s="72">
        <f t="shared" si="3"/>
        <v>185047.32704927828</v>
      </c>
      <c r="S49" s="72"/>
      <c r="T49" s="73">
        <f t="shared" si="4"/>
        <v>126.00000000000051</v>
      </c>
      <c r="U49" s="73"/>
    </row>
    <row r="50" spans="2:21" ht="13.5">
      <c r="B50" s="36">
        <v>42</v>
      </c>
      <c r="C50" s="70">
        <f t="shared" si="1"/>
        <v>1653676.906805449</v>
      </c>
      <c r="D50" s="70"/>
      <c r="E50" s="36">
        <v>2007</v>
      </c>
      <c r="F50" s="8">
        <v>42379</v>
      </c>
      <c r="G50" s="36" t="s">
        <v>4</v>
      </c>
      <c r="H50" s="71">
        <v>119.708</v>
      </c>
      <c r="I50" s="71"/>
      <c r="J50" s="36">
        <v>56</v>
      </c>
      <c r="K50" s="70">
        <f t="shared" si="0"/>
        <v>49610.307204163466</v>
      </c>
      <c r="L50" s="70"/>
      <c r="M50" s="6">
        <f t="shared" si="2"/>
        <v>0.8858983429314905</v>
      </c>
      <c r="N50" s="36">
        <v>2007</v>
      </c>
      <c r="O50" s="8">
        <v>42391</v>
      </c>
      <c r="P50" s="71">
        <v>121.173</v>
      </c>
      <c r="Q50" s="71"/>
      <c r="R50" s="72">
        <f t="shared" si="3"/>
        <v>129784.10723946366</v>
      </c>
      <c r="S50" s="72"/>
      <c r="T50" s="73">
        <f t="shared" si="4"/>
        <v>146.50000000000034</v>
      </c>
      <c r="U50" s="73"/>
    </row>
    <row r="51" spans="2:21" ht="13.5">
      <c r="B51" s="36">
        <v>43</v>
      </c>
      <c r="C51" s="70">
        <f t="shared" si="1"/>
        <v>1783461.0140449125</v>
      </c>
      <c r="D51" s="70"/>
      <c r="E51" s="36">
        <v>2007</v>
      </c>
      <c r="F51" s="8">
        <v>42393</v>
      </c>
      <c r="G51" s="36" t="s">
        <v>3</v>
      </c>
      <c r="H51" s="71">
        <v>121.269</v>
      </c>
      <c r="I51" s="71"/>
      <c r="J51" s="36">
        <v>33</v>
      </c>
      <c r="K51" s="70">
        <f t="shared" si="0"/>
        <v>53503.830421347375</v>
      </c>
      <c r="L51" s="70"/>
      <c r="M51" s="6">
        <f t="shared" si="2"/>
        <v>1.621328194586284</v>
      </c>
      <c r="N51" s="36">
        <v>2007</v>
      </c>
      <c r="O51" s="8">
        <v>42394</v>
      </c>
      <c r="P51" s="71">
        <v>120.901</v>
      </c>
      <c r="Q51" s="71"/>
      <c r="R51" s="72">
        <f t="shared" si="3"/>
        <v>59664.87756077675</v>
      </c>
      <c r="S51" s="72"/>
      <c r="T51" s="73">
        <f t="shared" si="4"/>
        <v>36.80000000000092</v>
      </c>
      <c r="U51" s="73"/>
    </row>
    <row r="52" spans="2:21" ht="13.5">
      <c r="B52" s="36">
        <v>44</v>
      </c>
      <c r="C52" s="70">
        <f t="shared" si="1"/>
        <v>1843125.8916056892</v>
      </c>
      <c r="D52" s="70"/>
      <c r="E52" s="36">
        <v>2007</v>
      </c>
      <c r="F52" s="8">
        <v>42395</v>
      </c>
      <c r="G52" s="36" t="s">
        <v>4</v>
      </c>
      <c r="H52" s="71">
        <v>121.552</v>
      </c>
      <c r="I52" s="71"/>
      <c r="J52" s="36">
        <v>40</v>
      </c>
      <c r="K52" s="70">
        <f t="shared" si="0"/>
        <v>55293.776748170676</v>
      </c>
      <c r="L52" s="70"/>
      <c r="M52" s="6">
        <f t="shared" si="2"/>
        <v>1.3823444187042668</v>
      </c>
      <c r="N52" s="36">
        <v>2007</v>
      </c>
      <c r="O52" s="8">
        <v>42399</v>
      </c>
      <c r="P52" s="71">
        <v>121.697</v>
      </c>
      <c r="Q52" s="71"/>
      <c r="R52" s="72">
        <f t="shared" si="3"/>
        <v>20043.99407121132</v>
      </c>
      <c r="S52" s="72"/>
      <c r="T52" s="73">
        <f t="shared" si="4"/>
        <v>14.499999999999602</v>
      </c>
      <c r="U52" s="73"/>
    </row>
    <row r="53" spans="2:21" ht="13.5">
      <c r="B53" s="36">
        <v>45</v>
      </c>
      <c r="C53" s="70">
        <f t="shared" si="1"/>
        <v>1863169.8856769006</v>
      </c>
      <c r="D53" s="70"/>
      <c r="E53" s="36">
        <v>2007</v>
      </c>
      <c r="F53" s="8">
        <v>42400</v>
      </c>
      <c r="G53" s="36" t="s">
        <v>3</v>
      </c>
      <c r="H53" s="71">
        <v>121.334</v>
      </c>
      <c r="I53" s="71"/>
      <c r="J53" s="36">
        <v>38</v>
      </c>
      <c r="K53" s="70">
        <f t="shared" si="0"/>
        <v>55895.09657030702</v>
      </c>
      <c r="L53" s="70"/>
      <c r="M53" s="6">
        <f t="shared" si="2"/>
        <v>1.470923593955448</v>
      </c>
      <c r="N53" s="36">
        <v>2007</v>
      </c>
      <c r="O53" s="8">
        <v>42402</v>
      </c>
      <c r="P53" s="71">
        <v>120.817</v>
      </c>
      <c r="Q53" s="71"/>
      <c r="R53" s="72">
        <f t="shared" si="3"/>
        <v>76046.74980749814</v>
      </c>
      <c r="S53" s="72"/>
      <c r="T53" s="73">
        <f t="shared" si="4"/>
        <v>51.70000000000101</v>
      </c>
      <c r="U53" s="73"/>
    </row>
    <row r="54" spans="2:21" ht="13.5">
      <c r="B54" s="36">
        <v>46</v>
      </c>
      <c r="C54" s="70">
        <f t="shared" si="1"/>
        <v>1939216.6354843988</v>
      </c>
      <c r="D54" s="70"/>
      <c r="E54" s="36">
        <v>2007</v>
      </c>
      <c r="F54" s="8">
        <v>42405</v>
      </c>
      <c r="G54" s="36" t="s">
        <v>3</v>
      </c>
      <c r="H54" s="71">
        <v>120.672</v>
      </c>
      <c r="I54" s="71"/>
      <c r="J54" s="36">
        <v>53</v>
      </c>
      <c r="K54" s="70">
        <f t="shared" si="0"/>
        <v>58176.49906453196</v>
      </c>
      <c r="L54" s="70"/>
      <c r="M54" s="6">
        <f t="shared" si="2"/>
        <v>1.0976697936704145</v>
      </c>
      <c r="N54" s="36">
        <v>2007</v>
      </c>
      <c r="O54" s="8">
        <v>42406</v>
      </c>
      <c r="P54" s="71">
        <v>120.519</v>
      </c>
      <c r="Q54" s="71"/>
      <c r="R54" s="72">
        <f t="shared" si="3"/>
        <v>16794.347843156418</v>
      </c>
      <c r="S54" s="72"/>
      <c r="T54" s="73">
        <f t="shared" si="4"/>
        <v>15.299999999999159</v>
      </c>
      <c r="U54" s="73"/>
    </row>
    <row r="55" spans="2:21" ht="13.5">
      <c r="B55" s="36">
        <v>47</v>
      </c>
      <c r="C55" s="70">
        <f t="shared" si="1"/>
        <v>1956010.9833275552</v>
      </c>
      <c r="D55" s="70"/>
      <c r="E55" s="36">
        <v>2007</v>
      </c>
      <c r="F55" s="8">
        <v>42407</v>
      </c>
      <c r="G55" s="36" t="s">
        <v>4</v>
      </c>
      <c r="H55" s="71">
        <v>120.698</v>
      </c>
      <c r="I55" s="71"/>
      <c r="J55" s="36">
        <v>20</v>
      </c>
      <c r="K55" s="70">
        <f t="shared" si="0"/>
        <v>58680.32949982666</v>
      </c>
      <c r="L55" s="70"/>
      <c r="M55" s="6">
        <f t="shared" si="2"/>
        <v>2.9340164749913327</v>
      </c>
      <c r="N55" s="36">
        <v>2007</v>
      </c>
      <c r="O55" s="8">
        <v>42413</v>
      </c>
      <c r="P55" s="71">
        <v>121.703</v>
      </c>
      <c r="Q55" s="71"/>
      <c r="R55" s="72">
        <f t="shared" si="3"/>
        <v>294868.6557366318</v>
      </c>
      <c r="S55" s="72"/>
      <c r="T55" s="73">
        <f t="shared" si="4"/>
        <v>100.50000000000097</v>
      </c>
      <c r="U55" s="73"/>
    </row>
    <row r="56" spans="2:21" ht="13.5">
      <c r="B56" s="36">
        <v>48</v>
      </c>
      <c r="C56" s="70">
        <f t="shared" si="1"/>
        <v>2250879.639064187</v>
      </c>
      <c r="D56" s="70"/>
      <c r="E56" s="36">
        <v>2007</v>
      </c>
      <c r="F56" s="8">
        <v>42414</v>
      </c>
      <c r="G56" s="36" t="s">
        <v>3</v>
      </c>
      <c r="H56" s="71">
        <v>120.804</v>
      </c>
      <c r="I56" s="71"/>
      <c r="J56" s="36">
        <v>50</v>
      </c>
      <c r="K56" s="70">
        <f t="shared" si="0"/>
        <v>67526.3891719256</v>
      </c>
      <c r="L56" s="70"/>
      <c r="M56" s="6">
        <f t="shared" si="2"/>
        <v>1.350527783438512</v>
      </c>
      <c r="N56" s="36">
        <v>2007</v>
      </c>
      <c r="O56" s="8">
        <v>42419</v>
      </c>
      <c r="P56" s="71">
        <v>119.657</v>
      </c>
      <c r="Q56" s="71"/>
      <c r="R56" s="72">
        <f t="shared" si="3"/>
        <v>154905.5367603981</v>
      </c>
      <c r="S56" s="72"/>
      <c r="T56" s="73">
        <f t="shared" si="4"/>
        <v>114.70000000000056</v>
      </c>
      <c r="U56" s="73"/>
    </row>
    <row r="57" spans="2:21" ht="13.5">
      <c r="B57" s="36">
        <v>49</v>
      </c>
      <c r="C57" s="70">
        <f t="shared" si="1"/>
        <v>2405785.1758245854</v>
      </c>
      <c r="D57" s="70"/>
      <c r="E57" s="36">
        <v>2007</v>
      </c>
      <c r="F57" s="8">
        <v>42420</v>
      </c>
      <c r="G57" s="36" t="s">
        <v>4</v>
      </c>
      <c r="H57" s="71">
        <v>119.953</v>
      </c>
      <c r="I57" s="71"/>
      <c r="J57" s="36">
        <v>39</v>
      </c>
      <c r="K57" s="70">
        <f t="shared" si="0"/>
        <v>72173.55527473756</v>
      </c>
      <c r="L57" s="70"/>
      <c r="M57" s="6">
        <f t="shared" si="2"/>
        <v>1.8506039814035273</v>
      </c>
      <c r="N57" s="36">
        <v>2007</v>
      </c>
      <c r="O57" s="8">
        <v>42423</v>
      </c>
      <c r="P57" s="71">
        <v>121.28</v>
      </c>
      <c r="Q57" s="71"/>
      <c r="R57" s="72">
        <f t="shared" si="3"/>
        <v>245575.14833224774</v>
      </c>
      <c r="S57" s="72"/>
      <c r="T57" s="73">
        <f t="shared" si="4"/>
        <v>132.69999999999982</v>
      </c>
      <c r="U57" s="73"/>
    </row>
    <row r="58" spans="2:21" ht="13.5">
      <c r="B58" s="36">
        <v>50</v>
      </c>
      <c r="C58" s="70">
        <f t="shared" si="1"/>
        <v>2651360.324156833</v>
      </c>
      <c r="D58" s="70"/>
      <c r="E58" s="36">
        <v>2007</v>
      </c>
      <c r="F58" s="8">
        <v>42427</v>
      </c>
      <c r="G58" s="36" t="s">
        <v>3</v>
      </c>
      <c r="H58" s="71">
        <v>120.278</v>
      </c>
      <c r="I58" s="71"/>
      <c r="J58" s="36">
        <v>45</v>
      </c>
      <c r="K58" s="70">
        <f t="shared" si="0"/>
        <v>79540.80972470499</v>
      </c>
      <c r="L58" s="70"/>
      <c r="M58" s="6">
        <f t="shared" si="2"/>
        <v>1.7675735494378886</v>
      </c>
      <c r="N58" s="36">
        <v>2007</v>
      </c>
      <c r="O58" s="8">
        <v>42430</v>
      </c>
      <c r="P58" s="71">
        <v>118.849</v>
      </c>
      <c r="Q58" s="71"/>
      <c r="R58" s="72">
        <f t="shared" si="3"/>
        <v>252586.26021467464</v>
      </c>
      <c r="S58" s="72"/>
      <c r="T58" s="73">
        <f t="shared" si="4"/>
        <v>142.9000000000002</v>
      </c>
      <c r="U58" s="73"/>
    </row>
    <row r="59" spans="2:21" ht="13.5">
      <c r="B59" s="36">
        <v>51</v>
      </c>
      <c r="C59" s="70">
        <f t="shared" si="1"/>
        <v>2903946.5843715076</v>
      </c>
      <c r="D59" s="70"/>
      <c r="E59" s="36"/>
      <c r="F59" s="8"/>
      <c r="G59" s="36" t="s">
        <v>3</v>
      </c>
      <c r="H59" s="71"/>
      <c r="I59" s="71"/>
      <c r="J59" s="36"/>
      <c r="K59" s="70">
        <f t="shared" si="0"/>
      </c>
      <c r="L59" s="70"/>
      <c r="M59" s="6">
        <f t="shared" si="2"/>
      </c>
      <c r="N59" s="36"/>
      <c r="O59" s="8"/>
      <c r="P59" s="71"/>
      <c r="Q59" s="71"/>
      <c r="R59" s="72">
        <f t="shared" si="3"/>
      </c>
      <c r="S59" s="72"/>
      <c r="T59" s="73">
        <f t="shared" si="4"/>
      </c>
      <c r="U59" s="73"/>
    </row>
    <row r="60" spans="2:21" ht="13.5">
      <c r="B60" s="36">
        <v>52</v>
      </c>
      <c r="C60" s="70">
        <f t="shared" si="1"/>
      </c>
      <c r="D60" s="70"/>
      <c r="E60" s="36"/>
      <c r="F60" s="8"/>
      <c r="G60" s="36" t="s">
        <v>3</v>
      </c>
      <c r="H60" s="71"/>
      <c r="I60" s="71"/>
      <c r="J60" s="36"/>
      <c r="K60" s="70">
        <f t="shared" si="0"/>
      </c>
      <c r="L60" s="70"/>
      <c r="M60" s="6">
        <f t="shared" si="2"/>
      </c>
      <c r="N60" s="36"/>
      <c r="O60" s="8"/>
      <c r="P60" s="71"/>
      <c r="Q60" s="71"/>
      <c r="R60" s="72">
        <f t="shared" si="3"/>
      </c>
      <c r="S60" s="72"/>
      <c r="T60" s="73">
        <f t="shared" si="4"/>
      </c>
      <c r="U60" s="73"/>
    </row>
    <row r="61" spans="2:21" ht="13.5">
      <c r="B61" s="36">
        <v>53</v>
      </c>
      <c r="C61" s="70">
        <f t="shared" si="1"/>
      </c>
      <c r="D61" s="70"/>
      <c r="E61" s="36"/>
      <c r="F61" s="8"/>
      <c r="G61" s="36" t="s">
        <v>3</v>
      </c>
      <c r="H61" s="71"/>
      <c r="I61" s="71"/>
      <c r="J61" s="36"/>
      <c r="K61" s="70">
        <f t="shared" si="0"/>
      </c>
      <c r="L61" s="70"/>
      <c r="M61" s="6">
        <f t="shared" si="2"/>
      </c>
      <c r="N61" s="36"/>
      <c r="O61" s="8"/>
      <c r="P61" s="71"/>
      <c r="Q61" s="71"/>
      <c r="R61" s="72">
        <f t="shared" si="3"/>
      </c>
      <c r="S61" s="72"/>
      <c r="T61" s="73">
        <f t="shared" si="4"/>
      </c>
      <c r="U61" s="73"/>
    </row>
    <row r="62" spans="2:21" ht="13.5">
      <c r="B62" s="36">
        <v>54</v>
      </c>
      <c r="C62" s="70">
        <f t="shared" si="1"/>
      </c>
      <c r="D62" s="70"/>
      <c r="E62" s="36"/>
      <c r="F62" s="8"/>
      <c r="G62" s="36" t="s">
        <v>3</v>
      </c>
      <c r="H62" s="71"/>
      <c r="I62" s="71"/>
      <c r="J62" s="36"/>
      <c r="K62" s="70">
        <f t="shared" si="0"/>
      </c>
      <c r="L62" s="70"/>
      <c r="M62" s="6">
        <f t="shared" si="2"/>
      </c>
      <c r="N62" s="36"/>
      <c r="O62" s="8"/>
      <c r="P62" s="71"/>
      <c r="Q62" s="71"/>
      <c r="R62" s="72">
        <f t="shared" si="3"/>
      </c>
      <c r="S62" s="72"/>
      <c r="T62" s="73">
        <f t="shared" si="4"/>
      </c>
      <c r="U62" s="73"/>
    </row>
    <row r="63" spans="2:21" ht="13.5">
      <c r="B63" s="36">
        <v>55</v>
      </c>
      <c r="C63" s="70">
        <f t="shared" si="1"/>
      </c>
      <c r="D63" s="70"/>
      <c r="E63" s="36"/>
      <c r="F63" s="8"/>
      <c r="G63" s="36" t="s">
        <v>4</v>
      </c>
      <c r="H63" s="71"/>
      <c r="I63" s="71"/>
      <c r="J63" s="36"/>
      <c r="K63" s="70">
        <f t="shared" si="0"/>
      </c>
      <c r="L63" s="70"/>
      <c r="M63" s="6">
        <f t="shared" si="2"/>
      </c>
      <c r="N63" s="36"/>
      <c r="O63" s="8"/>
      <c r="P63" s="71"/>
      <c r="Q63" s="71"/>
      <c r="R63" s="72">
        <f t="shared" si="3"/>
      </c>
      <c r="S63" s="72"/>
      <c r="T63" s="73">
        <f t="shared" si="4"/>
      </c>
      <c r="U63" s="73"/>
    </row>
    <row r="64" spans="2:21" ht="13.5">
      <c r="B64" s="36">
        <v>56</v>
      </c>
      <c r="C64" s="70">
        <f t="shared" si="1"/>
      </c>
      <c r="D64" s="70"/>
      <c r="E64" s="36"/>
      <c r="F64" s="8"/>
      <c r="G64" s="36" t="s">
        <v>3</v>
      </c>
      <c r="H64" s="71"/>
      <c r="I64" s="71"/>
      <c r="J64" s="36"/>
      <c r="K64" s="70">
        <f t="shared" si="0"/>
      </c>
      <c r="L64" s="70"/>
      <c r="M64" s="6">
        <f t="shared" si="2"/>
      </c>
      <c r="N64" s="36"/>
      <c r="O64" s="8"/>
      <c r="P64" s="71"/>
      <c r="Q64" s="71"/>
      <c r="R64" s="72">
        <f t="shared" si="3"/>
      </c>
      <c r="S64" s="72"/>
      <c r="T64" s="73">
        <f t="shared" si="4"/>
      </c>
      <c r="U64" s="73"/>
    </row>
    <row r="65" spans="2:21" ht="13.5">
      <c r="B65" s="36">
        <v>57</v>
      </c>
      <c r="C65" s="70">
        <f t="shared" si="1"/>
      </c>
      <c r="D65" s="70"/>
      <c r="E65" s="36"/>
      <c r="F65" s="8"/>
      <c r="G65" s="36" t="s">
        <v>3</v>
      </c>
      <c r="H65" s="71"/>
      <c r="I65" s="71"/>
      <c r="J65" s="36"/>
      <c r="K65" s="70">
        <f t="shared" si="0"/>
      </c>
      <c r="L65" s="70"/>
      <c r="M65" s="6">
        <f t="shared" si="2"/>
      </c>
      <c r="N65" s="36"/>
      <c r="O65" s="8"/>
      <c r="P65" s="71"/>
      <c r="Q65" s="71"/>
      <c r="R65" s="72">
        <f t="shared" si="3"/>
      </c>
      <c r="S65" s="72"/>
      <c r="T65" s="73">
        <f t="shared" si="4"/>
      </c>
      <c r="U65" s="73"/>
    </row>
    <row r="66" spans="2:21" ht="13.5">
      <c r="B66" s="36">
        <v>58</v>
      </c>
      <c r="C66" s="70">
        <f t="shared" si="1"/>
      </c>
      <c r="D66" s="70"/>
      <c r="E66" s="36"/>
      <c r="F66" s="8"/>
      <c r="G66" s="36" t="s">
        <v>3</v>
      </c>
      <c r="H66" s="71"/>
      <c r="I66" s="71"/>
      <c r="J66" s="36"/>
      <c r="K66" s="70">
        <f t="shared" si="0"/>
      </c>
      <c r="L66" s="70"/>
      <c r="M66" s="6">
        <f t="shared" si="2"/>
      </c>
      <c r="N66" s="36"/>
      <c r="O66" s="8"/>
      <c r="P66" s="71"/>
      <c r="Q66" s="71"/>
      <c r="R66" s="72">
        <f t="shared" si="3"/>
      </c>
      <c r="S66" s="72"/>
      <c r="T66" s="73">
        <f t="shared" si="4"/>
      </c>
      <c r="U66" s="73"/>
    </row>
    <row r="67" spans="2:21" ht="13.5">
      <c r="B67" s="36">
        <v>59</v>
      </c>
      <c r="C67" s="70">
        <f t="shared" si="1"/>
      </c>
      <c r="D67" s="70"/>
      <c r="E67" s="36"/>
      <c r="F67" s="8"/>
      <c r="G67" s="36" t="s">
        <v>3</v>
      </c>
      <c r="H67" s="71"/>
      <c r="I67" s="71"/>
      <c r="J67" s="36"/>
      <c r="K67" s="70">
        <f t="shared" si="0"/>
      </c>
      <c r="L67" s="70"/>
      <c r="M67" s="6">
        <f t="shared" si="2"/>
      </c>
      <c r="N67" s="36"/>
      <c r="O67" s="8"/>
      <c r="P67" s="71"/>
      <c r="Q67" s="71"/>
      <c r="R67" s="72">
        <f t="shared" si="3"/>
      </c>
      <c r="S67" s="72"/>
      <c r="T67" s="73">
        <f t="shared" si="4"/>
      </c>
      <c r="U67" s="73"/>
    </row>
    <row r="68" spans="2:21" ht="13.5">
      <c r="B68" s="36">
        <v>60</v>
      </c>
      <c r="C68" s="70">
        <f t="shared" si="1"/>
      </c>
      <c r="D68" s="70"/>
      <c r="E68" s="36"/>
      <c r="F68" s="8"/>
      <c r="G68" s="36" t="s">
        <v>4</v>
      </c>
      <c r="H68" s="71"/>
      <c r="I68" s="71"/>
      <c r="J68" s="36"/>
      <c r="K68" s="70">
        <f t="shared" si="0"/>
      </c>
      <c r="L68" s="70"/>
      <c r="M68" s="6">
        <f t="shared" si="2"/>
      </c>
      <c r="N68" s="36"/>
      <c r="O68" s="8"/>
      <c r="P68" s="71"/>
      <c r="Q68" s="71"/>
      <c r="R68" s="72">
        <f t="shared" si="3"/>
      </c>
      <c r="S68" s="72"/>
      <c r="T68" s="73">
        <f t="shared" si="4"/>
      </c>
      <c r="U68" s="73"/>
    </row>
    <row r="69" spans="2:21" ht="13.5">
      <c r="B69" s="36">
        <v>61</v>
      </c>
      <c r="C69" s="70">
        <f t="shared" si="1"/>
      </c>
      <c r="D69" s="70"/>
      <c r="E69" s="36"/>
      <c r="F69" s="8"/>
      <c r="G69" s="36" t="s">
        <v>4</v>
      </c>
      <c r="H69" s="71"/>
      <c r="I69" s="71"/>
      <c r="J69" s="36"/>
      <c r="K69" s="70">
        <f t="shared" si="0"/>
      </c>
      <c r="L69" s="70"/>
      <c r="M69" s="6">
        <f t="shared" si="2"/>
      </c>
      <c r="N69" s="36"/>
      <c r="O69" s="8"/>
      <c r="P69" s="71"/>
      <c r="Q69" s="71"/>
      <c r="R69" s="72">
        <f t="shared" si="3"/>
      </c>
      <c r="S69" s="72"/>
      <c r="T69" s="73">
        <f t="shared" si="4"/>
      </c>
      <c r="U69" s="73"/>
    </row>
    <row r="70" spans="2:21" ht="13.5">
      <c r="B70" s="36">
        <v>62</v>
      </c>
      <c r="C70" s="70">
        <f t="shared" si="1"/>
      </c>
      <c r="D70" s="70"/>
      <c r="E70" s="36"/>
      <c r="F70" s="8"/>
      <c r="G70" s="36" t="s">
        <v>3</v>
      </c>
      <c r="H70" s="71"/>
      <c r="I70" s="71"/>
      <c r="J70" s="36"/>
      <c r="K70" s="70">
        <f t="shared" si="0"/>
      </c>
      <c r="L70" s="70"/>
      <c r="M70" s="6">
        <f t="shared" si="2"/>
      </c>
      <c r="N70" s="36"/>
      <c r="O70" s="8"/>
      <c r="P70" s="71"/>
      <c r="Q70" s="71"/>
      <c r="R70" s="72">
        <f t="shared" si="3"/>
      </c>
      <c r="S70" s="72"/>
      <c r="T70" s="73">
        <f t="shared" si="4"/>
      </c>
      <c r="U70" s="73"/>
    </row>
    <row r="71" spans="2:21" ht="13.5">
      <c r="B71" s="36">
        <v>63</v>
      </c>
      <c r="C71" s="70">
        <f t="shared" si="1"/>
      </c>
      <c r="D71" s="70"/>
      <c r="E71" s="36"/>
      <c r="F71" s="8"/>
      <c r="G71" s="36" t="s">
        <v>4</v>
      </c>
      <c r="H71" s="71"/>
      <c r="I71" s="71"/>
      <c r="J71" s="36"/>
      <c r="K71" s="70">
        <f t="shared" si="0"/>
      </c>
      <c r="L71" s="70"/>
      <c r="M71" s="6">
        <f t="shared" si="2"/>
      </c>
      <c r="N71" s="36"/>
      <c r="O71" s="8"/>
      <c r="P71" s="71"/>
      <c r="Q71" s="71"/>
      <c r="R71" s="72">
        <f t="shared" si="3"/>
      </c>
      <c r="S71" s="72"/>
      <c r="T71" s="73">
        <f t="shared" si="4"/>
      </c>
      <c r="U71" s="73"/>
    </row>
    <row r="72" spans="2:21" ht="13.5">
      <c r="B72" s="36">
        <v>64</v>
      </c>
      <c r="C72" s="70">
        <f t="shared" si="1"/>
      </c>
      <c r="D72" s="70"/>
      <c r="E72" s="36"/>
      <c r="F72" s="8"/>
      <c r="G72" s="36" t="s">
        <v>3</v>
      </c>
      <c r="H72" s="71"/>
      <c r="I72" s="71"/>
      <c r="J72" s="36"/>
      <c r="K72" s="70">
        <f t="shared" si="0"/>
      </c>
      <c r="L72" s="70"/>
      <c r="M72" s="6">
        <f t="shared" si="2"/>
      </c>
      <c r="N72" s="36"/>
      <c r="O72" s="8"/>
      <c r="P72" s="71"/>
      <c r="Q72" s="71"/>
      <c r="R72" s="72">
        <f t="shared" si="3"/>
      </c>
      <c r="S72" s="72"/>
      <c r="T72" s="73">
        <f t="shared" si="4"/>
      </c>
      <c r="U72" s="73"/>
    </row>
    <row r="73" spans="2:21" ht="13.5">
      <c r="B73" s="36">
        <v>65</v>
      </c>
      <c r="C73" s="70">
        <f t="shared" si="1"/>
      </c>
      <c r="D73" s="70"/>
      <c r="E73" s="36"/>
      <c r="F73" s="8"/>
      <c r="G73" s="36" t="s">
        <v>4</v>
      </c>
      <c r="H73" s="71"/>
      <c r="I73" s="71"/>
      <c r="J73" s="36"/>
      <c r="K73" s="70">
        <f aca="true" t="shared" si="5" ref="K73:K108">IF(F73="","",C73*0.03)</f>
      </c>
      <c r="L73" s="70"/>
      <c r="M73" s="6">
        <f t="shared" si="2"/>
      </c>
      <c r="N73" s="36"/>
      <c r="O73" s="8"/>
      <c r="P73" s="71"/>
      <c r="Q73" s="71"/>
      <c r="R73" s="72">
        <f t="shared" si="3"/>
      </c>
      <c r="S73" s="72"/>
      <c r="T73" s="73">
        <f t="shared" si="4"/>
      </c>
      <c r="U73" s="73"/>
    </row>
    <row r="74" spans="2:21" ht="13.5">
      <c r="B74" s="36">
        <v>66</v>
      </c>
      <c r="C74" s="70">
        <f aca="true" t="shared" si="6" ref="C74:C108">IF(R73="","",C73+R73)</f>
      </c>
      <c r="D74" s="70"/>
      <c r="E74" s="36"/>
      <c r="F74" s="8"/>
      <c r="G74" s="36" t="s">
        <v>4</v>
      </c>
      <c r="H74" s="71"/>
      <c r="I74" s="71"/>
      <c r="J74" s="36"/>
      <c r="K74" s="70">
        <f t="shared" si="5"/>
      </c>
      <c r="L74" s="70"/>
      <c r="M74" s="6">
        <f aca="true" t="shared" si="7" ref="M74:M108">IF(J74="","",(K74/J74)/1000)</f>
      </c>
      <c r="N74" s="36"/>
      <c r="O74" s="8"/>
      <c r="P74" s="71"/>
      <c r="Q74" s="71"/>
      <c r="R74" s="72">
        <f aca="true" t="shared" si="8" ref="R74:R108">IF(O74="","",(IF(G74="売",H74-P74,P74-H74))*M74*100000)</f>
      </c>
      <c r="S74" s="72"/>
      <c r="T74" s="73">
        <f aca="true" t="shared" si="9" ref="T74:T108">IF(O74="","",IF(R74&lt;0,J74*(-1),IF(G74="買",(P74-H74)*100,(H74-P74)*100)))</f>
      </c>
      <c r="U74" s="73"/>
    </row>
    <row r="75" spans="2:21" ht="13.5">
      <c r="B75" s="36">
        <v>67</v>
      </c>
      <c r="C75" s="70">
        <f t="shared" si="6"/>
      </c>
      <c r="D75" s="70"/>
      <c r="E75" s="36"/>
      <c r="F75" s="8"/>
      <c r="G75" s="36" t="s">
        <v>3</v>
      </c>
      <c r="H75" s="71"/>
      <c r="I75" s="71"/>
      <c r="J75" s="36"/>
      <c r="K75" s="70">
        <f t="shared" si="5"/>
      </c>
      <c r="L75" s="70"/>
      <c r="M75" s="6">
        <f t="shared" si="7"/>
      </c>
      <c r="N75" s="36"/>
      <c r="O75" s="8"/>
      <c r="P75" s="71"/>
      <c r="Q75" s="71"/>
      <c r="R75" s="72">
        <f t="shared" si="8"/>
      </c>
      <c r="S75" s="72"/>
      <c r="T75" s="73">
        <f t="shared" si="9"/>
      </c>
      <c r="U75" s="73"/>
    </row>
    <row r="76" spans="2:21" ht="13.5">
      <c r="B76" s="36">
        <v>68</v>
      </c>
      <c r="C76" s="70">
        <f t="shared" si="6"/>
      </c>
      <c r="D76" s="70"/>
      <c r="E76" s="36"/>
      <c r="F76" s="8"/>
      <c r="G76" s="36" t="s">
        <v>3</v>
      </c>
      <c r="H76" s="71"/>
      <c r="I76" s="71"/>
      <c r="J76" s="36"/>
      <c r="K76" s="70">
        <f t="shared" si="5"/>
      </c>
      <c r="L76" s="70"/>
      <c r="M76" s="6">
        <f t="shared" si="7"/>
      </c>
      <c r="N76" s="36"/>
      <c r="O76" s="8"/>
      <c r="P76" s="71"/>
      <c r="Q76" s="71"/>
      <c r="R76" s="72">
        <f t="shared" si="8"/>
      </c>
      <c r="S76" s="72"/>
      <c r="T76" s="73">
        <f t="shared" si="9"/>
      </c>
      <c r="U76" s="73"/>
    </row>
    <row r="77" spans="2:21" ht="13.5">
      <c r="B77" s="36">
        <v>69</v>
      </c>
      <c r="C77" s="70">
        <f t="shared" si="6"/>
      </c>
      <c r="D77" s="70"/>
      <c r="E77" s="36"/>
      <c r="F77" s="8"/>
      <c r="G77" s="36" t="s">
        <v>3</v>
      </c>
      <c r="H77" s="71"/>
      <c r="I77" s="71"/>
      <c r="J77" s="36"/>
      <c r="K77" s="70">
        <f t="shared" si="5"/>
      </c>
      <c r="L77" s="70"/>
      <c r="M77" s="6">
        <f t="shared" si="7"/>
      </c>
      <c r="N77" s="36"/>
      <c r="O77" s="8"/>
      <c r="P77" s="71"/>
      <c r="Q77" s="71"/>
      <c r="R77" s="72">
        <f t="shared" si="8"/>
      </c>
      <c r="S77" s="72"/>
      <c r="T77" s="73">
        <f t="shared" si="9"/>
      </c>
      <c r="U77" s="73"/>
    </row>
    <row r="78" spans="2:21" ht="13.5">
      <c r="B78" s="36">
        <v>70</v>
      </c>
      <c r="C78" s="70">
        <f t="shared" si="6"/>
      </c>
      <c r="D78" s="70"/>
      <c r="E78" s="36"/>
      <c r="F78" s="8"/>
      <c r="G78" s="36" t="s">
        <v>4</v>
      </c>
      <c r="H78" s="71"/>
      <c r="I78" s="71"/>
      <c r="J78" s="36"/>
      <c r="K78" s="70">
        <f t="shared" si="5"/>
      </c>
      <c r="L78" s="70"/>
      <c r="M78" s="6">
        <f t="shared" si="7"/>
      </c>
      <c r="N78" s="36"/>
      <c r="O78" s="8"/>
      <c r="P78" s="71"/>
      <c r="Q78" s="71"/>
      <c r="R78" s="72">
        <f t="shared" si="8"/>
      </c>
      <c r="S78" s="72"/>
      <c r="T78" s="73">
        <f t="shared" si="9"/>
      </c>
      <c r="U78" s="73"/>
    </row>
    <row r="79" spans="2:21" ht="13.5">
      <c r="B79" s="36">
        <v>71</v>
      </c>
      <c r="C79" s="70">
        <f t="shared" si="6"/>
      </c>
      <c r="D79" s="70"/>
      <c r="E79" s="36"/>
      <c r="F79" s="8"/>
      <c r="G79" s="36" t="s">
        <v>3</v>
      </c>
      <c r="H79" s="71"/>
      <c r="I79" s="71"/>
      <c r="J79" s="36"/>
      <c r="K79" s="70">
        <f t="shared" si="5"/>
      </c>
      <c r="L79" s="70"/>
      <c r="M79" s="6">
        <f t="shared" si="7"/>
      </c>
      <c r="N79" s="36"/>
      <c r="O79" s="8"/>
      <c r="P79" s="71"/>
      <c r="Q79" s="71"/>
      <c r="R79" s="72">
        <f t="shared" si="8"/>
      </c>
      <c r="S79" s="72"/>
      <c r="T79" s="73">
        <f t="shared" si="9"/>
      </c>
      <c r="U79" s="73"/>
    </row>
    <row r="80" spans="2:21" ht="13.5">
      <c r="B80" s="36">
        <v>72</v>
      </c>
      <c r="C80" s="70">
        <f t="shared" si="6"/>
      </c>
      <c r="D80" s="70"/>
      <c r="E80" s="36"/>
      <c r="F80" s="8"/>
      <c r="G80" s="36" t="s">
        <v>4</v>
      </c>
      <c r="H80" s="71"/>
      <c r="I80" s="71"/>
      <c r="J80" s="36"/>
      <c r="K80" s="70">
        <f t="shared" si="5"/>
      </c>
      <c r="L80" s="70"/>
      <c r="M80" s="6">
        <f t="shared" si="7"/>
      </c>
      <c r="N80" s="36"/>
      <c r="O80" s="8"/>
      <c r="P80" s="71"/>
      <c r="Q80" s="71"/>
      <c r="R80" s="72">
        <f t="shared" si="8"/>
      </c>
      <c r="S80" s="72"/>
      <c r="T80" s="73">
        <f t="shared" si="9"/>
      </c>
      <c r="U80" s="73"/>
    </row>
    <row r="81" spans="2:21" ht="13.5">
      <c r="B81" s="36">
        <v>73</v>
      </c>
      <c r="C81" s="70">
        <f t="shared" si="6"/>
      </c>
      <c r="D81" s="70"/>
      <c r="E81" s="36"/>
      <c r="F81" s="8"/>
      <c r="G81" s="36" t="s">
        <v>3</v>
      </c>
      <c r="H81" s="71"/>
      <c r="I81" s="71"/>
      <c r="J81" s="36"/>
      <c r="K81" s="70">
        <f t="shared" si="5"/>
      </c>
      <c r="L81" s="70"/>
      <c r="M81" s="6">
        <f t="shared" si="7"/>
      </c>
      <c r="N81" s="36"/>
      <c r="O81" s="8"/>
      <c r="P81" s="71"/>
      <c r="Q81" s="71"/>
      <c r="R81" s="72">
        <f t="shared" si="8"/>
      </c>
      <c r="S81" s="72"/>
      <c r="T81" s="73">
        <f t="shared" si="9"/>
      </c>
      <c r="U81" s="73"/>
    </row>
    <row r="82" spans="2:21" ht="13.5">
      <c r="B82" s="36">
        <v>74</v>
      </c>
      <c r="C82" s="70">
        <f t="shared" si="6"/>
      </c>
      <c r="D82" s="70"/>
      <c r="E82" s="36"/>
      <c r="F82" s="8"/>
      <c r="G82" s="36" t="s">
        <v>3</v>
      </c>
      <c r="H82" s="71"/>
      <c r="I82" s="71"/>
      <c r="J82" s="36"/>
      <c r="K82" s="70">
        <f t="shared" si="5"/>
      </c>
      <c r="L82" s="70"/>
      <c r="M82" s="6">
        <f t="shared" si="7"/>
      </c>
      <c r="N82" s="36"/>
      <c r="O82" s="8"/>
      <c r="P82" s="71"/>
      <c r="Q82" s="71"/>
      <c r="R82" s="72">
        <f t="shared" si="8"/>
      </c>
      <c r="S82" s="72"/>
      <c r="T82" s="73">
        <f t="shared" si="9"/>
      </c>
      <c r="U82" s="73"/>
    </row>
    <row r="83" spans="2:21" ht="13.5">
      <c r="B83" s="36">
        <v>75</v>
      </c>
      <c r="C83" s="70">
        <f t="shared" si="6"/>
      </c>
      <c r="D83" s="70"/>
      <c r="E83" s="36"/>
      <c r="F83" s="8"/>
      <c r="G83" s="36" t="s">
        <v>3</v>
      </c>
      <c r="H83" s="71"/>
      <c r="I83" s="71"/>
      <c r="J83" s="36"/>
      <c r="K83" s="70">
        <f t="shared" si="5"/>
      </c>
      <c r="L83" s="70"/>
      <c r="M83" s="6">
        <f t="shared" si="7"/>
      </c>
      <c r="N83" s="36"/>
      <c r="O83" s="8"/>
      <c r="P83" s="71"/>
      <c r="Q83" s="71"/>
      <c r="R83" s="72">
        <f t="shared" si="8"/>
      </c>
      <c r="S83" s="72"/>
      <c r="T83" s="73">
        <f t="shared" si="9"/>
      </c>
      <c r="U83" s="73"/>
    </row>
    <row r="84" spans="2:21" ht="13.5">
      <c r="B84" s="36">
        <v>76</v>
      </c>
      <c r="C84" s="70">
        <f t="shared" si="6"/>
      </c>
      <c r="D84" s="70"/>
      <c r="E84" s="36"/>
      <c r="F84" s="8"/>
      <c r="G84" s="36" t="s">
        <v>3</v>
      </c>
      <c r="H84" s="71"/>
      <c r="I84" s="71"/>
      <c r="J84" s="36"/>
      <c r="K84" s="70">
        <f t="shared" si="5"/>
      </c>
      <c r="L84" s="70"/>
      <c r="M84" s="6">
        <f t="shared" si="7"/>
      </c>
      <c r="N84" s="36"/>
      <c r="O84" s="8"/>
      <c r="P84" s="71"/>
      <c r="Q84" s="71"/>
      <c r="R84" s="72">
        <f t="shared" si="8"/>
      </c>
      <c r="S84" s="72"/>
      <c r="T84" s="73">
        <f t="shared" si="9"/>
      </c>
      <c r="U84" s="73"/>
    </row>
    <row r="85" spans="2:21" ht="13.5">
      <c r="B85" s="36">
        <v>77</v>
      </c>
      <c r="C85" s="70">
        <f t="shared" si="6"/>
      </c>
      <c r="D85" s="70"/>
      <c r="E85" s="36"/>
      <c r="F85" s="8"/>
      <c r="G85" s="36" t="s">
        <v>4</v>
      </c>
      <c r="H85" s="71"/>
      <c r="I85" s="71"/>
      <c r="J85" s="36"/>
      <c r="K85" s="70">
        <f t="shared" si="5"/>
      </c>
      <c r="L85" s="70"/>
      <c r="M85" s="6">
        <f t="shared" si="7"/>
      </c>
      <c r="N85" s="36"/>
      <c r="O85" s="8"/>
      <c r="P85" s="71"/>
      <c r="Q85" s="71"/>
      <c r="R85" s="72">
        <f t="shared" si="8"/>
      </c>
      <c r="S85" s="72"/>
      <c r="T85" s="73">
        <f t="shared" si="9"/>
      </c>
      <c r="U85" s="73"/>
    </row>
    <row r="86" spans="2:21" ht="13.5">
      <c r="B86" s="36">
        <v>78</v>
      </c>
      <c r="C86" s="70">
        <f t="shared" si="6"/>
      </c>
      <c r="D86" s="70"/>
      <c r="E86" s="36"/>
      <c r="F86" s="8"/>
      <c r="G86" s="36" t="s">
        <v>3</v>
      </c>
      <c r="H86" s="71"/>
      <c r="I86" s="71"/>
      <c r="J86" s="36"/>
      <c r="K86" s="70">
        <f t="shared" si="5"/>
      </c>
      <c r="L86" s="70"/>
      <c r="M86" s="6">
        <f t="shared" si="7"/>
      </c>
      <c r="N86" s="36"/>
      <c r="O86" s="8"/>
      <c r="P86" s="71"/>
      <c r="Q86" s="71"/>
      <c r="R86" s="72">
        <f t="shared" si="8"/>
      </c>
      <c r="S86" s="72"/>
      <c r="T86" s="73">
        <f t="shared" si="9"/>
      </c>
      <c r="U86" s="73"/>
    </row>
    <row r="87" spans="2:21" ht="13.5">
      <c r="B87" s="36">
        <v>79</v>
      </c>
      <c r="C87" s="70">
        <f t="shared" si="6"/>
      </c>
      <c r="D87" s="70"/>
      <c r="E87" s="36"/>
      <c r="F87" s="8"/>
      <c r="G87" s="36" t="s">
        <v>4</v>
      </c>
      <c r="H87" s="71"/>
      <c r="I87" s="71"/>
      <c r="J87" s="36"/>
      <c r="K87" s="70">
        <f t="shared" si="5"/>
      </c>
      <c r="L87" s="70"/>
      <c r="M87" s="6">
        <f t="shared" si="7"/>
      </c>
      <c r="N87" s="36"/>
      <c r="O87" s="8"/>
      <c r="P87" s="71"/>
      <c r="Q87" s="71"/>
      <c r="R87" s="72">
        <f t="shared" si="8"/>
      </c>
      <c r="S87" s="72"/>
      <c r="T87" s="73">
        <f t="shared" si="9"/>
      </c>
      <c r="U87" s="73"/>
    </row>
    <row r="88" spans="2:21" ht="13.5">
      <c r="B88" s="36">
        <v>80</v>
      </c>
      <c r="C88" s="70">
        <f t="shared" si="6"/>
      </c>
      <c r="D88" s="70"/>
      <c r="E88" s="36"/>
      <c r="F88" s="8"/>
      <c r="G88" s="36" t="s">
        <v>4</v>
      </c>
      <c r="H88" s="71"/>
      <c r="I88" s="71"/>
      <c r="J88" s="36"/>
      <c r="K88" s="70">
        <f t="shared" si="5"/>
      </c>
      <c r="L88" s="70"/>
      <c r="M88" s="6">
        <f t="shared" si="7"/>
      </c>
      <c r="N88" s="36"/>
      <c r="O88" s="8"/>
      <c r="P88" s="71"/>
      <c r="Q88" s="71"/>
      <c r="R88" s="72">
        <f t="shared" si="8"/>
      </c>
      <c r="S88" s="72"/>
      <c r="T88" s="73">
        <f t="shared" si="9"/>
      </c>
      <c r="U88" s="73"/>
    </row>
    <row r="89" spans="2:21" ht="13.5">
      <c r="B89" s="36">
        <v>81</v>
      </c>
      <c r="C89" s="70">
        <f t="shared" si="6"/>
      </c>
      <c r="D89" s="70"/>
      <c r="E89" s="36"/>
      <c r="F89" s="8"/>
      <c r="G89" s="36" t="s">
        <v>4</v>
      </c>
      <c r="H89" s="71"/>
      <c r="I89" s="71"/>
      <c r="J89" s="36"/>
      <c r="K89" s="70">
        <f t="shared" si="5"/>
      </c>
      <c r="L89" s="70"/>
      <c r="M89" s="6">
        <f t="shared" si="7"/>
      </c>
      <c r="N89" s="36"/>
      <c r="O89" s="8"/>
      <c r="P89" s="71"/>
      <c r="Q89" s="71"/>
      <c r="R89" s="72">
        <f t="shared" si="8"/>
      </c>
      <c r="S89" s="72"/>
      <c r="T89" s="73">
        <f t="shared" si="9"/>
      </c>
      <c r="U89" s="73"/>
    </row>
    <row r="90" spans="2:21" ht="13.5">
      <c r="B90" s="36">
        <v>82</v>
      </c>
      <c r="C90" s="70">
        <f t="shared" si="6"/>
      </c>
      <c r="D90" s="70"/>
      <c r="E90" s="36"/>
      <c r="F90" s="8"/>
      <c r="G90" s="36" t="s">
        <v>4</v>
      </c>
      <c r="H90" s="71"/>
      <c r="I90" s="71"/>
      <c r="J90" s="36"/>
      <c r="K90" s="70">
        <f t="shared" si="5"/>
      </c>
      <c r="L90" s="70"/>
      <c r="M90" s="6">
        <f t="shared" si="7"/>
      </c>
      <c r="N90" s="36"/>
      <c r="O90" s="8"/>
      <c r="P90" s="71"/>
      <c r="Q90" s="71"/>
      <c r="R90" s="72">
        <f t="shared" si="8"/>
      </c>
      <c r="S90" s="72"/>
      <c r="T90" s="73">
        <f t="shared" si="9"/>
      </c>
      <c r="U90" s="73"/>
    </row>
    <row r="91" spans="2:21" ht="13.5">
      <c r="B91" s="36">
        <v>83</v>
      </c>
      <c r="C91" s="70">
        <f t="shared" si="6"/>
      </c>
      <c r="D91" s="70"/>
      <c r="E91" s="36"/>
      <c r="F91" s="8"/>
      <c r="G91" s="36" t="s">
        <v>4</v>
      </c>
      <c r="H91" s="71"/>
      <c r="I91" s="71"/>
      <c r="J91" s="36"/>
      <c r="K91" s="70">
        <f t="shared" si="5"/>
      </c>
      <c r="L91" s="70"/>
      <c r="M91" s="6">
        <f t="shared" si="7"/>
      </c>
      <c r="N91" s="36"/>
      <c r="O91" s="8"/>
      <c r="P91" s="71"/>
      <c r="Q91" s="71"/>
      <c r="R91" s="72">
        <f t="shared" si="8"/>
      </c>
      <c r="S91" s="72"/>
      <c r="T91" s="73">
        <f t="shared" si="9"/>
      </c>
      <c r="U91" s="73"/>
    </row>
    <row r="92" spans="2:21" ht="13.5">
      <c r="B92" s="36">
        <v>84</v>
      </c>
      <c r="C92" s="70">
        <f t="shared" si="6"/>
      </c>
      <c r="D92" s="70"/>
      <c r="E92" s="36"/>
      <c r="F92" s="8"/>
      <c r="G92" s="36" t="s">
        <v>3</v>
      </c>
      <c r="H92" s="71"/>
      <c r="I92" s="71"/>
      <c r="J92" s="36"/>
      <c r="K92" s="70">
        <f t="shared" si="5"/>
      </c>
      <c r="L92" s="70"/>
      <c r="M92" s="6">
        <f t="shared" si="7"/>
      </c>
      <c r="N92" s="36"/>
      <c r="O92" s="8"/>
      <c r="P92" s="71"/>
      <c r="Q92" s="71"/>
      <c r="R92" s="72">
        <f t="shared" si="8"/>
      </c>
      <c r="S92" s="72"/>
      <c r="T92" s="73">
        <f t="shared" si="9"/>
      </c>
      <c r="U92" s="73"/>
    </row>
    <row r="93" spans="2:21" ht="13.5">
      <c r="B93" s="36">
        <v>85</v>
      </c>
      <c r="C93" s="70">
        <f t="shared" si="6"/>
      </c>
      <c r="D93" s="70"/>
      <c r="E93" s="36"/>
      <c r="F93" s="8"/>
      <c r="G93" s="36" t="s">
        <v>4</v>
      </c>
      <c r="H93" s="71"/>
      <c r="I93" s="71"/>
      <c r="J93" s="36"/>
      <c r="K93" s="70">
        <f t="shared" si="5"/>
      </c>
      <c r="L93" s="70"/>
      <c r="M93" s="6">
        <f t="shared" si="7"/>
      </c>
      <c r="N93" s="36"/>
      <c r="O93" s="8"/>
      <c r="P93" s="71"/>
      <c r="Q93" s="71"/>
      <c r="R93" s="72">
        <f t="shared" si="8"/>
      </c>
      <c r="S93" s="72"/>
      <c r="T93" s="73">
        <f t="shared" si="9"/>
      </c>
      <c r="U93" s="73"/>
    </row>
    <row r="94" spans="2:21" ht="13.5">
      <c r="B94" s="36">
        <v>86</v>
      </c>
      <c r="C94" s="70">
        <f t="shared" si="6"/>
      </c>
      <c r="D94" s="70"/>
      <c r="E94" s="36"/>
      <c r="F94" s="8"/>
      <c r="G94" s="36" t="s">
        <v>3</v>
      </c>
      <c r="H94" s="71"/>
      <c r="I94" s="71"/>
      <c r="J94" s="36"/>
      <c r="K94" s="70">
        <f t="shared" si="5"/>
      </c>
      <c r="L94" s="70"/>
      <c r="M94" s="6">
        <f t="shared" si="7"/>
      </c>
      <c r="N94" s="36"/>
      <c r="O94" s="8"/>
      <c r="P94" s="71"/>
      <c r="Q94" s="71"/>
      <c r="R94" s="72">
        <f t="shared" si="8"/>
      </c>
      <c r="S94" s="72"/>
      <c r="T94" s="73">
        <f t="shared" si="9"/>
      </c>
      <c r="U94" s="73"/>
    </row>
    <row r="95" spans="2:21" ht="13.5">
      <c r="B95" s="36">
        <v>87</v>
      </c>
      <c r="C95" s="70">
        <f t="shared" si="6"/>
      </c>
      <c r="D95" s="70"/>
      <c r="E95" s="36"/>
      <c r="F95" s="8"/>
      <c r="G95" s="36" t="s">
        <v>4</v>
      </c>
      <c r="H95" s="71"/>
      <c r="I95" s="71"/>
      <c r="J95" s="36"/>
      <c r="K95" s="70">
        <f t="shared" si="5"/>
      </c>
      <c r="L95" s="70"/>
      <c r="M95" s="6">
        <f t="shared" si="7"/>
      </c>
      <c r="N95" s="36"/>
      <c r="O95" s="8"/>
      <c r="P95" s="71"/>
      <c r="Q95" s="71"/>
      <c r="R95" s="72">
        <f t="shared" si="8"/>
      </c>
      <c r="S95" s="72"/>
      <c r="T95" s="73">
        <f t="shared" si="9"/>
      </c>
      <c r="U95" s="73"/>
    </row>
    <row r="96" spans="2:21" ht="13.5">
      <c r="B96" s="36">
        <v>88</v>
      </c>
      <c r="C96" s="70">
        <f t="shared" si="6"/>
      </c>
      <c r="D96" s="70"/>
      <c r="E96" s="36"/>
      <c r="F96" s="8"/>
      <c r="G96" s="36" t="s">
        <v>3</v>
      </c>
      <c r="H96" s="71"/>
      <c r="I96" s="71"/>
      <c r="J96" s="36"/>
      <c r="K96" s="70">
        <f t="shared" si="5"/>
      </c>
      <c r="L96" s="70"/>
      <c r="M96" s="6">
        <f t="shared" si="7"/>
      </c>
      <c r="N96" s="36"/>
      <c r="O96" s="8"/>
      <c r="P96" s="71"/>
      <c r="Q96" s="71"/>
      <c r="R96" s="72">
        <f t="shared" si="8"/>
      </c>
      <c r="S96" s="72"/>
      <c r="T96" s="73">
        <f t="shared" si="9"/>
      </c>
      <c r="U96" s="73"/>
    </row>
    <row r="97" spans="2:21" ht="13.5">
      <c r="B97" s="36">
        <v>89</v>
      </c>
      <c r="C97" s="70">
        <f t="shared" si="6"/>
      </c>
      <c r="D97" s="70"/>
      <c r="E97" s="36"/>
      <c r="F97" s="8"/>
      <c r="G97" s="36" t="s">
        <v>4</v>
      </c>
      <c r="H97" s="71"/>
      <c r="I97" s="71"/>
      <c r="J97" s="36"/>
      <c r="K97" s="70">
        <f t="shared" si="5"/>
      </c>
      <c r="L97" s="70"/>
      <c r="M97" s="6">
        <f t="shared" si="7"/>
      </c>
      <c r="N97" s="36"/>
      <c r="O97" s="8"/>
      <c r="P97" s="71"/>
      <c r="Q97" s="71"/>
      <c r="R97" s="72">
        <f t="shared" si="8"/>
      </c>
      <c r="S97" s="72"/>
      <c r="T97" s="73">
        <f t="shared" si="9"/>
      </c>
      <c r="U97" s="73"/>
    </row>
    <row r="98" spans="2:21" ht="13.5">
      <c r="B98" s="36">
        <v>90</v>
      </c>
      <c r="C98" s="70">
        <f t="shared" si="6"/>
      </c>
      <c r="D98" s="70"/>
      <c r="E98" s="36"/>
      <c r="F98" s="8"/>
      <c r="G98" s="36" t="s">
        <v>3</v>
      </c>
      <c r="H98" s="71"/>
      <c r="I98" s="71"/>
      <c r="J98" s="36"/>
      <c r="K98" s="70">
        <f t="shared" si="5"/>
      </c>
      <c r="L98" s="70"/>
      <c r="M98" s="6">
        <f t="shared" si="7"/>
      </c>
      <c r="N98" s="36"/>
      <c r="O98" s="8"/>
      <c r="P98" s="71"/>
      <c r="Q98" s="71"/>
      <c r="R98" s="72">
        <f t="shared" si="8"/>
      </c>
      <c r="S98" s="72"/>
      <c r="T98" s="73">
        <f t="shared" si="9"/>
      </c>
      <c r="U98" s="73"/>
    </row>
    <row r="99" spans="2:21" ht="13.5">
      <c r="B99" s="36">
        <v>91</v>
      </c>
      <c r="C99" s="70">
        <f t="shared" si="6"/>
      </c>
      <c r="D99" s="70"/>
      <c r="E99" s="36"/>
      <c r="F99" s="8"/>
      <c r="G99" s="36" t="s">
        <v>4</v>
      </c>
      <c r="H99" s="71"/>
      <c r="I99" s="71"/>
      <c r="J99" s="36"/>
      <c r="K99" s="70">
        <f t="shared" si="5"/>
      </c>
      <c r="L99" s="70"/>
      <c r="M99" s="6">
        <f t="shared" si="7"/>
      </c>
      <c r="N99" s="36"/>
      <c r="O99" s="8"/>
      <c r="P99" s="71"/>
      <c r="Q99" s="71"/>
      <c r="R99" s="72">
        <f t="shared" si="8"/>
      </c>
      <c r="S99" s="72"/>
      <c r="T99" s="73">
        <f t="shared" si="9"/>
      </c>
      <c r="U99" s="73"/>
    </row>
    <row r="100" spans="2:21" ht="13.5">
      <c r="B100" s="36">
        <v>92</v>
      </c>
      <c r="C100" s="70">
        <f t="shared" si="6"/>
      </c>
      <c r="D100" s="70"/>
      <c r="E100" s="36"/>
      <c r="F100" s="8"/>
      <c r="G100" s="36" t="s">
        <v>4</v>
      </c>
      <c r="H100" s="71"/>
      <c r="I100" s="71"/>
      <c r="J100" s="36"/>
      <c r="K100" s="70">
        <f t="shared" si="5"/>
      </c>
      <c r="L100" s="70"/>
      <c r="M100" s="6">
        <f t="shared" si="7"/>
      </c>
      <c r="N100" s="36"/>
      <c r="O100" s="8"/>
      <c r="P100" s="71"/>
      <c r="Q100" s="71"/>
      <c r="R100" s="72">
        <f t="shared" si="8"/>
      </c>
      <c r="S100" s="72"/>
      <c r="T100" s="73">
        <f t="shared" si="9"/>
      </c>
      <c r="U100" s="73"/>
    </row>
    <row r="101" spans="2:21" ht="13.5">
      <c r="B101" s="36">
        <v>93</v>
      </c>
      <c r="C101" s="70">
        <f t="shared" si="6"/>
      </c>
      <c r="D101" s="70"/>
      <c r="E101" s="36"/>
      <c r="F101" s="8"/>
      <c r="G101" s="36" t="s">
        <v>3</v>
      </c>
      <c r="H101" s="71"/>
      <c r="I101" s="71"/>
      <c r="J101" s="36"/>
      <c r="K101" s="70">
        <f t="shared" si="5"/>
      </c>
      <c r="L101" s="70"/>
      <c r="M101" s="6">
        <f t="shared" si="7"/>
      </c>
      <c r="N101" s="36"/>
      <c r="O101" s="8"/>
      <c r="P101" s="71"/>
      <c r="Q101" s="71"/>
      <c r="R101" s="72">
        <f t="shared" si="8"/>
      </c>
      <c r="S101" s="72"/>
      <c r="T101" s="73">
        <f t="shared" si="9"/>
      </c>
      <c r="U101" s="73"/>
    </row>
    <row r="102" spans="2:21" ht="13.5">
      <c r="B102" s="36">
        <v>94</v>
      </c>
      <c r="C102" s="70">
        <f t="shared" si="6"/>
      </c>
      <c r="D102" s="70"/>
      <c r="E102" s="36"/>
      <c r="F102" s="8"/>
      <c r="G102" s="36" t="s">
        <v>3</v>
      </c>
      <c r="H102" s="71"/>
      <c r="I102" s="71"/>
      <c r="J102" s="36"/>
      <c r="K102" s="70">
        <f t="shared" si="5"/>
      </c>
      <c r="L102" s="70"/>
      <c r="M102" s="6">
        <f t="shared" si="7"/>
      </c>
      <c r="N102" s="36"/>
      <c r="O102" s="8"/>
      <c r="P102" s="71"/>
      <c r="Q102" s="71"/>
      <c r="R102" s="72">
        <f t="shared" si="8"/>
      </c>
      <c r="S102" s="72"/>
      <c r="T102" s="73">
        <f t="shared" si="9"/>
      </c>
      <c r="U102" s="73"/>
    </row>
    <row r="103" spans="2:21" ht="13.5">
      <c r="B103" s="36">
        <v>95</v>
      </c>
      <c r="C103" s="70">
        <f t="shared" si="6"/>
      </c>
      <c r="D103" s="70"/>
      <c r="E103" s="36"/>
      <c r="F103" s="8"/>
      <c r="G103" s="36" t="s">
        <v>3</v>
      </c>
      <c r="H103" s="71"/>
      <c r="I103" s="71"/>
      <c r="J103" s="36"/>
      <c r="K103" s="70">
        <f t="shared" si="5"/>
      </c>
      <c r="L103" s="70"/>
      <c r="M103" s="6">
        <f t="shared" si="7"/>
      </c>
      <c r="N103" s="36"/>
      <c r="O103" s="8"/>
      <c r="P103" s="71"/>
      <c r="Q103" s="71"/>
      <c r="R103" s="72">
        <f t="shared" si="8"/>
      </c>
      <c r="S103" s="72"/>
      <c r="T103" s="73">
        <f t="shared" si="9"/>
      </c>
      <c r="U103" s="73"/>
    </row>
    <row r="104" spans="2:21" ht="13.5">
      <c r="B104" s="36">
        <v>96</v>
      </c>
      <c r="C104" s="70">
        <f t="shared" si="6"/>
      </c>
      <c r="D104" s="70"/>
      <c r="E104" s="36"/>
      <c r="F104" s="8"/>
      <c r="G104" s="36" t="s">
        <v>4</v>
      </c>
      <c r="H104" s="71"/>
      <c r="I104" s="71"/>
      <c r="J104" s="36"/>
      <c r="K104" s="70">
        <f t="shared" si="5"/>
      </c>
      <c r="L104" s="70"/>
      <c r="M104" s="6">
        <f t="shared" si="7"/>
      </c>
      <c r="N104" s="36"/>
      <c r="O104" s="8"/>
      <c r="P104" s="71"/>
      <c r="Q104" s="71"/>
      <c r="R104" s="72">
        <f t="shared" si="8"/>
      </c>
      <c r="S104" s="72"/>
      <c r="T104" s="73">
        <f t="shared" si="9"/>
      </c>
      <c r="U104" s="73"/>
    </row>
    <row r="105" spans="2:21" ht="13.5">
      <c r="B105" s="36">
        <v>97</v>
      </c>
      <c r="C105" s="70">
        <f t="shared" si="6"/>
      </c>
      <c r="D105" s="70"/>
      <c r="E105" s="36"/>
      <c r="F105" s="8"/>
      <c r="G105" s="36" t="s">
        <v>3</v>
      </c>
      <c r="H105" s="71"/>
      <c r="I105" s="71"/>
      <c r="J105" s="36"/>
      <c r="K105" s="70">
        <f t="shared" si="5"/>
      </c>
      <c r="L105" s="70"/>
      <c r="M105" s="6">
        <f t="shared" si="7"/>
      </c>
      <c r="N105" s="36"/>
      <c r="O105" s="8"/>
      <c r="P105" s="71"/>
      <c r="Q105" s="71"/>
      <c r="R105" s="72">
        <f t="shared" si="8"/>
      </c>
      <c r="S105" s="72"/>
      <c r="T105" s="73">
        <f t="shared" si="9"/>
      </c>
      <c r="U105" s="73"/>
    </row>
    <row r="106" spans="2:21" ht="13.5">
      <c r="B106" s="36">
        <v>98</v>
      </c>
      <c r="C106" s="70">
        <f t="shared" si="6"/>
      </c>
      <c r="D106" s="70"/>
      <c r="E106" s="36"/>
      <c r="F106" s="8"/>
      <c r="G106" s="36" t="s">
        <v>4</v>
      </c>
      <c r="H106" s="71"/>
      <c r="I106" s="71"/>
      <c r="J106" s="36"/>
      <c r="K106" s="70">
        <f t="shared" si="5"/>
      </c>
      <c r="L106" s="70"/>
      <c r="M106" s="6">
        <f t="shared" si="7"/>
      </c>
      <c r="N106" s="36"/>
      <c r="O106" s="8"/>
      <c r="P106" s="71"/>
      <c r="Q106" s="71"/>
      <c r="R106" s="72">
        <f t="shared" si="8"/>
      </c>
      <c r="S106" s="72"/>
      <c r="T106" s="73">
        <f t="shared" si="9"/>
      </c>
      <c r="U106" s="73"/>
    </row>
    <row r="107" spans="2:21" ht="13.5">
      <c r="B107" s="36">
        <v>99</v>
      </c>
      <c r="C107" s="70">
        <f t="shared" si="6"/>
      </c>
      <c r="D107" s="70"/>
      <c r="E107" s="36"/>
      <c r="F107" s="8"/>
      <c r="G107" s="36" t="s">
        <v>4</v>
      </c>
      <c r="H107" s="71"/>
      <c r="I107" s="71"/>
      <c r="J107" s="36"/>
      <c r="K107" s="70">
        <f t="shared" si="5"/>
      </c>
      <c r="L107" s="70"/>
      <c r="M107" s="6">
        <f t="shared" si="7"/>
      </c>
      <c r="N107" s="36"/>
      <c r="O107" s="8"/>
      <c r="P107" s="71"/>
      <c r="Q107" s="71"/>
      <c r="R107" s="72">
        <f t="shared" si="8"/>
      </c>
      <c r="S107" s="72"/>
      <c r="T107" s="73">
        <f t="shared" si="9"/>
      </c>
      <c r="U107" s="73"/>
    </row>
    <row r="108" spans="2:21" ht="13.5">
      <c r="B108" s="36">
        <v>100</v>
      </c>
      <c r="C108" s="70">
        <f t="shared" si="6"/>
      </c>
      <c r="D108" s="70"/>
      <c r="E108" s="36"/>
      <c r="F108" s="8"/>
      <c r="G108" s="36" t="s">
        <v>3</v>
      </c>
      <c r="H108" s="71"/>
      <c r="I108" s="71"/>
      <c r="J108" s="36"/>
      <c r="K108" s="70">
        <f t="shared" si="5"/>
      </c>
      <c r="L108" s="70"/>
      <c r="M108" s="6">
        <f t="shared" si="7"/>
      </c>
      <c r="N108" s="36"/>
      <c r="O108" s="8"/>
      <c r="P108" s="71"/>
      <c r="Q108" s="71"/>
      <c r="R108" s="72">
        <f t="shared" si="8"/>
      </c>
      <c r="S108" s="72"/>
      <c r="T108" s="73">
        <f t="shared" si="9"/>
      </c>
      <c r="U108" s="73"/>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24">
      <selection activeCell="A138" sqref="A138"/>
    </sheetView>
  </sheetViews>
  <sheetFormatPr defaultColWidth="9.00390625" defaultRowHeight="13.5"/>
  <cols>
    <col min="1" max="1" width="7.50390625" style="35" customWidth="1"/>
    <col min="2" max="2" width="8.125" style="0" customWidth="1"/>
  </cols>
  <sheetData>
    <row r="1" ht="13.5"/>
    <row r="2" ht="13.5"/>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row r="101" ht="13.5"/>
    <row r="103" ht="13.5"/>
    <row r="104" ht="13.5"/>
    <row r="105" ht="13.5"/>
    <row r="106" ht="13.5"/>
    <row r="107" ht="13.5"/>
    <row r="108" ht="13.5"/>
    <row r="109" ht="13.5"/>
    <row r="110" ht="13.5"/>
    <row r="111" ht="13.5"/>
    <row r="112" ht="13.5"/>
    <row r="113" ht="13.5"/>
    <row r="114" ht="13.5"/>
    <row r="115" ht="13.5"/>
    <row r="116" ht="13.5"/>
    <row r="117" ht="13.5"/>
    <row r="118" ht="13.5"/>
    <row r="119" ht="13.5"/>
    <row r="120" ht="13.5"/>
    <row r="121" ht="13.5"/>
    <row r="122" ht="13.5"/>
    <row r="123" ht="13.5"/>
    <row r="124" ht="13.5"/>
    <row r="125" ht="13.5"/>
    <row r="126" ht="13.5"/>
    <row r="127" ht="13.5"/>
    <row r="128" ht="13.5"/>
    <row r="129" ht="13.5"/>
    <row r="130" ht="13.5"/>
    <row r="131" ht="13.5"/>
    <row r="132" ht="13.5"/>
    <row r="133" ht="13.5"/>
    <row r="134" ht="13.5"/>
    <row r="135" ht="13.5"/>
    <row r="136" ht="13.5"/>
    <row r="138" ht="13.5"/>
    <row r="139" ht="13.5"/>
    <row r="140" ht="13.5"/>
    <row r="141" ht="13.5"/>
    <row r="142" ht="13.5"/>
    <row r="143" ht="13.5"/>
    <row r="144" ht="13.5"/>
    <row r="145" ht="13.5"/>
    <row r="146" ht="13.5"/>
    <row r="147" ht="13.5"/>
    <row r="148" ht="13.5"/>
    <row r="149" ht="13.5"/>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29"/>
  <sheetViews>
    <sheetView tabSelected="1" zoomScale="145" zoomScaleNormal="145" zoomScaleSheetLayoutView="100" zoomScalePageLayoutView="0" workbookViewId="0" topLeftCell="A1">
      <selection activeCell="A22" sqref="A22:J29"/>
    </sheetView>
  </sheetViews>
  <sheetFormatPr defaultColWidth="9.00390625" defaultRowHeight="13.5"/>
  <sheetData>
    <row r="1" ht="13.5">
      <c r="A1" t="s">
        <v>0</v>
      </c>
    </row>
    <row r="2" spans="1:10" ht="13.5">
      <c r="A2" s="74" t="s">
        <v>51</v>
      </c>
      <c r="B2" s="75"/>
      <c r="C2" s="75"/>
      <c r="D2" s="75"/>
      <c r="E2" s="75"/>
      <c r="F2" s="75"/>
      <c r="G2" s="75"/>
      <c r="H2" s="75"/>
      <c r="I2" s="75"/>
      <c r="J2" s="75"/>
    </row>
    <row r="3" spans="1:10" ht="13.5">
      <c r="A3" s="75"/>
      <c r="B3" s="75"/>
      <c r="C3" s="75"/>
      <c r="D3" s="75"/>
      <c r="E3" s="75"/>
      <c r="F3" s="75"/>
      <c r="G3" s="75"/>
      <c r="H3" s="75"/>
      <c r="I3" s="75"/>
      <c r="J3" s="75"/>
    </row>
    <row r="4" spans="1:10" ht="13.5">
      <c r="A4" s="75"/>
      <c r="B4" s="75"/>
      <c r="C4" s="75"/>
      <c r="D4" s="75"/>
      <c r="E4" s="75"/>
      <c r="F4" s="75"/>
      <c r="G4" s="75"/>
      <c r="H4" s="75"/>
      <c r="I4" s="75"/>
      <c r="J4" s="75"/>
    </row>
    <row r="5" spans="1:10" ht="13.5">
      <c r="A5" s="75"/>
      <c r="B5" s="75"/>
      <c r="C5" s="75"/>
      <c r="D5" s="75"/>
      <c r="E5" s="75"/>
      <c r="F5" s="75"/>
      <c r="G5" s="75"/>
      <c r="H5" s="75"/>
      <c r="I5" s="75"/>
      <c r="J5" s="75"/>
    </row>
    <row r="6" spans="1:10" ht="13.5">
      <c r="A6" s="75"/>
      <c r="B6" s="75"/>
      <c r="C6" s="75"/>
      <c r="D6" s="75"/>
      <c r="E6" s="75"/>
      <c r="F6" s="75"/>
      <c r="G6" s="75"/>
      <c r="H6" s="75"/>
      <c r="I6" s="75"/>
      <c r="J6" s="75"/>
    </row>
    <row r="7" spans="1:10" ht="13.5">
      <c r="A7" s="75"/>
      <c r="B7" s="75"/>
      <c r="C7" s="75"/>
      <c r="D7" s="75"/>
      <c r="E7" s="75"/>
      <c r="F7" s="75"/>
      <c r="G7" s="75"/>
      <c r="H7" s="75"/>
      <c r="I7" s="75"/>
      <c r="J7" s="75"/>
    </row>
    <row r="8" spans="1:10" ht="13.5">
      <c r="A8" s="75"/>
      <c r="B8" s="75"/>
      <c r="C8" s="75"/>
      <c r="D8" s="75"/>
      <c r="E8" s="75"/>
      <c r="F8" s="75"/>
      <c r="G8" s="75"/>
      <c r="H8" s="75"/>
      <c r="I8" s="75"/>
      <c r="J8" s="75"/>
    </row>
    <row r="9" spans="1:10" ht="13.5">
      <c r="A9" s="75"/>
      <c r="B9" s="75"/>
      <c r="C9" s="75"/>
      <c r="D9" s="75"/>
      <c r="E9" s="75"/>
      <c r="F9" s="75"/>
      <c r="G9" s="75"/>
      <c r="H9" s="75"/>
      <c r="I9" s="75"/>
      <c r="J9" s="75"/>
    </row>
    <row r="11" ht="13.5">
      <c r="A11" t="s">
        <v>1</v>
      </c>
    </row>
    <row r="12" spans="1:10" ht="13.5">
      <c r="A12" s="76" t="s">
        <v>52</v>
      </c>
      <c r="B12" s="77"/>
      <c r="C12" s="77"/>
      <c r="D12" s="77"/>
      <c r="E12" s="77"/>
      <c r="F12" s="77"/>
      <c r="G12" s="77"/>
      <c r="H12" s="77"/>
      <c r="I12" s="77"/>
      <c r="J12" s="77"/>
    </row>
    <row r="13" spans="1:10" ht="13.5">
      <c r="A13" s="77"/>
      <c r="B13" s="77"/>
      <c r="C13" s="77"/>
      <c r="D13" s="77"/>
      <c r="E13" s="77"/>
      <c r="F13" s="77"/>
      <c r="G13" s="77"/>
      <c r="H13" s="77"/>
      <c r="I13" s="77"/>
      <c r="J13" s="77"/>
    </row>
    <row r="14" spans="1:10" ht="13.5">
      <c r="A14" s="77"/>
      <c r="B14" s="77"/>
      <c r="C14" s="77"/>
      <c r="D14" s="77"/>
      <c r="E14" s="77"/>
      <c r="F14" s="77"/>
      <c r="G14" s="77"/>
      <c r="H14" s="77"/>
      <c r="I14" s="77"/>
      <c r="J14" s="77"/>
    </row>
    <row r="15" spans="1:10" ht="13.5">
      <c r="A15" s="77"/>
      <c r="B15" s="77"/>
      <c r="C15" s="77"/>
      <c r="D15" s="77"/>
      <c r="E15" s="77"/>
      <c r="F15" s="77"/>
      <c r="G15" s="77"/>
      <c r="H15" s="77"/>
      <c r="I15" s="77"/>
      <c r="J15" s="77"/>
    </row>
    <row r="16" spans="1:10" ht="13.5">
      <c r="A16" s="77"/>
      <c r="B16" s="77"/>
      <c r="C16" s="77"/>
      <c r="D16" s="77"/>
      <c r="E16" s="77"/>
      <c r="F16" s="77"/>
      <c r="G16" s="77"/>
      <c r="H16" s="77"/>
      <c r="I16" s="77"/>
      <c r="J16" s="77"/>
    </row>
    <row r="17" spans="1:10" ht="13.5">
      <c r="A17" s="77"/>
      <c r="B17" s="77"/>
      <c r="C17" s="77"/>
      <c r="D17" s="77"/>
      <c r="E17" s="77"/>
      <c r="F17" s="77"/>
      <c r="G17" s="77"/>
      <c r="H17" s="77"/>
      <c r="I17" s="77"/>
      <c r="J17" s="77"/>
    </row>
    <row r="18" spans="1:10" ht="13.5">
      <c r="A18" s="77"/>
      <c r="B18" s="77"/>
      <c r="C18" s="77"/>
      <c r="D18" s="77"/>
      <c r="E18" s="77"/>
      <c r="F18" s="77"/>
      <c r="G18" s="77"/>
      <c r="H18" s="77"/>
      <c r="I18" s="77"/>
      <c r="J18" s="77"/>
    </row>
    <row r="19" spans="1:10" ht="13.5">
      <c r="A19" s="77"/>
      <c r="B19" s="77"/>
      <c r="C19" s="77"/>
      <c r="D19" s="77"/>
      <c r="E19" s="77"/>
      <c r="F19" s="77"/>
      <c r="G19" s="77"/>
      <c r="H19" s="77"/>
      <c r="I19" s="77"/>
      <c r="J19" s="77"/>
    </row>
    <row r="21" ht="13.5">
      <c r="A21" t="s">
        <v>2</v>
      </c>
    </row>
    <row r="22" spans="1:10" ht="13.5">
      <c r="A22" s="78" t="s">
        <v>53</v>
      </c>
      <c r="B22" s="78"/>
      <c r="C22" s="78"/>
      <c r="D22" s="78"/>
      <c r="E22" s="78"/>
      <c r="F22" s="78"/>
      <c r="G22" s="78"/>
      <c r="H22" s="78"/>
      <c r="I22" s="78"/>
      <c r="J22" s="78"/>
    </row>
    <row r="23" spans="1:10" ht="13.5">
      <c r="A23" s="78"/>
      <c r="B23" s="78"/>
      <c r="C23" s="78"/>
      <c r="D23" s="78"/>
      <c r="E23" s="78"/>
      <c r="F23" s="78"/>
      <c r="G23" s="78"/>
      <c r="H23" s="78"/>
      <c r="I23" s="78"/>
      <c r="J23" s="78"/>
    </row>
    <row r="24" spans="1:10" ht="13.5">
      <c r="A24" s="78"/>
      <c r="B24" s="78"/>
      <c r="C24" s="78"/>
      <c r="D24" s="78"/>
      <c r="E24" s="78"/>
      <c r="F24" s="78"/>
      <c r="G24" s="78"/>
      <c r="H24" s="78"/>
      <c r="I24" s="78"/>
      <c r="J24" s="78"/>
    </row>
    <row r="25" spans="1:10" ht="13.5">
      <c r="A25" s="78"/>
      <c r="B25" s="78"/>
      <c r="C25" s="78"/>
      <c r="D25" s="78"/>
      <c r="E25" s="78"/>
      <c r="F25" s="78"/>
      <c r="G25" s="78"/>
      <c r="H25" s="78"/>
      <c r="I25" s="78"/>
      <c r="J25" s="78"/>
    </row>
    <row r="26" spans="1:10" ht="13.5">
      <c r="A26" s="78"/>
      <c r="B26" s="78"/>
      <c r="C26" s="78"/>
      <c r="D26" s="78"/>
      <c r="E26" s="78"/>
      <c r="F26" s="78"/>
      <c r="G26" s="78"/>
      <c r="H26" s="78"/>
      <c r="I26" s="78"/>
      <c r="J26" s="78"/>
    </row>
    <row r="27" spans="1:10" ht="13.5">
      <c r="A27" s="78"/>
      <c r="B27" s="78"/>
      <c r="C27" s="78"/>
      <c r="D27" s="78"/>
      <c r="E27" s="78"/>
      <c r="F27" s="78"/>
      <c r="G27" s="78"/>
      <c r="H27" s="78"/>
      <c r="I27" s="78"/>
      <c r="J27" s="78"/>
    </row>
    <row r="28" spans="1:10" ht="13.5">
      <c r="A28" s="78"/>
      <c r="B28" s="78"/>
      <c r="C28" s="78"/>
      <c r="D28" s="78"/>
      <c r="E28" s="78"/>
      <c r="F28" s="78"/>
      <c r="G28" s="78"/>
      <c r="H28" s="78"/>
      <c r="I28" s="78"/>
      <c r="J28" s="78"/>
    </row>
    <row r="29" spans="1:10" ht="13.5">
      <c r="A29" s="78"/>
      <c r="B29" s="78"/>
      <c r="C29" s="78"/>
      <c r="D29" s="78"/>
      <c r="E29" s="78"/>
      <c r="F29" s="78"/>
      <c r="G29" s="78"/>
      <c r="H29" s="78"/>
      <c r="I29" s="78"/>
      <c r="J29" s="78"/>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E27" sqref="E27"/>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45</v>
      </c>
      <c r="E4" s="31" t="s">
        <v>41</v>
      </c>
      <c r="F4" s="30" t="s">
        <v>46</v>
      </c>
      <c r="G4" s="31" t="s">
        <v>41</v>
      </c>
      <c r="H4" s="30" t="s">
        <v>47</v>
      </c>
      <c r="I4" s="31" t="s">
        <v>41</v>
      </c>
    </row>
    <row r="5" spans="2:9" ht="17.25">
      <c r="B5" s="28" t="s">
        <v>43</v>
      </c>
      <c r="C5" s="29" t="s">
        <v>44</v>
      </c>
      <c r="D5" s="29">
        <v>54</v>
      </c>
      <c r="E5" s="33">
        <v>42194</v>
      </c>
      <c r="F5" s="29">
        <v>100</v>
      </c>
      <c r="G5" s="33">
        <v>42197</v>
      </c>
      <c r="H5" s="29">
        <v>100</v>
      </c>
      <c r="I5" s="33">
        <v>42196</v>
      </c>
    </row>
    <row r="6" spans="2:9" ht="17.25">
      <c r="B6" s="28" t="s">
        <v>43</v>
      </c>
      <c r="C6" s="29" t="s">
        <v>48</v>
      </c>
      <c r="D6" s="29">
        <v>46</v>
      </c>
      <c r="E6" s="33">
        <v>42195</v>
      </c>
      <c r="F6" s="29"/>
      <c r="G6" s="34"/>
      <c r="H6" s="29"/>
      <c r="I6" s="34"/>
    </row>
    <row r="7" spans="2:9" ht="17.25">
      <c r="B7" s="28" t="s">
        <v>43</v>
      </c>
      <c r="C7" s="29"/>
      <c r="D7" s="29"/>
      <c r="E7" s="34"/>
      <c r="F7" s="29"/>
      <c r="G7" s="34"/>
      <c r="H7" s="29"/>
      <c r="I7" s="34"/>
    </row>
    <row r="8" spans="2:9" ht="17.25">
      <c r="B8" s="28" t="s">
        <v>43</v>
      </c>
      <c r="C8" s="29"/>
      <c r="D8" s="29"/>
      <c r="E8" s="34"/>
      <c r="F8" s="29"/>
      <c r="G8" s="34"/>
      <c r="H8" s="29"/>
      <c r="I8" s="34"/>
    </row>
    <row r="9" spans="2:9" ht="17.25">
      <c r="B9" s="28" t="s">
        <v>43</v>
      </c>
      <c r="C9" s="29"/>
      <c r="D9" s="29"/>
      <c r="E9" s="34"/>
      <c r="F9" s="29"/>
      <c r="G9" s="34"/>
      <c r="H9" s="29"/>
      <c r="I9" s="34"/>
    </row>
    <row r="10" spans="2:9" ht="17.25">
      <c r="B10" s="28" t="s">
        <v>43</v>
      </c>
      <c r="C10" s="29"/>
      <c r="D10" s="29"/>
      <c r="E10" s="34"/>
      <c r="F10" s="29"/>
      <c r="G10" s="34"/>
      <c r="H10" s="29"/>
      <c r="I10" s="34"/>
    </row>
    <row r="11" spans="2:9" ht="17.25">
      <c r="B11" s="28" t="s">
        <v>43</v>
      </c>
      <c r="C11" s="29"/>
      <c r="D11" s="29"/>
      <c r="E11" s="34"/>
      <c r="F11" s="29"/>
      <c r="G11" s="34"/>
      <c r="H11" s="29"/>
      <c r="I11" s="34"/>
    </row>
    <row r="12" spans="2:9" ht="17.25">
      <c r="B12" s="28" t="s">
        <v>43</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R19" sqref="R19:S19"/>
    </sheetView>
  </sheetViews>
  <sheetFormatPr defaultColWidth="9.00390625" defaultRowHeight="13.5"/>
  <cols>
    <col min="1" max="1" width="2.875" style="0" customWidth="1"/>
    <col min="2" max="18" width="6.625" style="0" customWidth="1"/>
    <col min="22" max="22" width="10.875" style="23" bestFit="1" customWidth="1"/>
  </cols>
  <sheetData>
    <row r="2" spans="2:20" ht="13.5">
      <c r="B2" s="39" t="s">
        <v>5</v>
      </c>
      <c r="C2" s="39"/>
      <c r="D2" s="41"/>
      <c r="E2" s="41"/>
      <c r="F2" s="39" t="s">
        <v>6</v>
      </c>
      <c r="G2" s="39"/>
      <c r="H2" s="41" t="s">
        <v>36</v>
      </c>
      <c r="I2" s="41"/>
      <c r="J2" s="39" t="s">
        <v>7</v>
      </c>
      <c r="K2" s="39"/>
      <c r="L2" s="40">
        <f>C9</f>
        <v>1000000</v>
      </c>
      <c r="M2" s="41"/>
      <c r="N2" s="39" t="s">
        <v>8</v>
      </c>
      <c r="O2" s="39"/>
      <c r="P2" s="40" t="e">
        <f>C108+R108</f>
        <v>#VALUE!</v>
      </c>
      <c r="Q2" s="41"/>
      <c r="R2" s="1"/>
      <c r="S2" s="1"/>
      <c r="T2" s="1"/>
    </row>
    <row r="3" spans="2:19" ht="57" customHeight="1">
      <c r="B3" s="39" t="s">
        <v>9</v>
      </c>
      <c r="C3" s="39"/>
      <c r="D3" s="42" t="s">
        <v>38</v>
      </c>
      <c r="E3" s="42"/>
      <c r="F3" s="42"/>
      <c r="G3" s="42"/>
      <c r="H3" s="42"/>
      <c r="I3" s="42"/>
      <c r="J3" s="39" t="s">
        <v>10</v>
      </c>
      <c r="K3" s="39"/>
      <c r="L3" s="42" t="s">
        <v>35</v>
      </c>
      <c r="M3" s="43"/>
      <c r="N3" s="43"/>
      <c r="O3" s="43"/>
      <c r="P3" s="43"/>
      <c r="Q3" s="43"/>
      <c r="R3" s="1"/>
      <c r="S3" s="1"/>
    </row>
    <row r="4" spans="2:20" ht="13.5">
      <c r="B4" s="39" t="s">
        <v>11</v>
      </c>
      <c r="C4" s="39"/>
      <c r="D4" s="44">
        <f>SUM($R$9:$S$993)</f>
        <v>153684.21052631587</v>
      </c>
      <c r="E4" s="44"/>
      <c r="F4" s="39" t="s">
        <v>12</v>
      </c>
      <c r="G4" s="39"/>
      <c r="H4" s="45">
        <f>SUM($T$9:$U$108)</f>
        <v>292.00000000000017</v>
      </c>
      <c r="I4" s="41"/>
      <c r="J4" s="46" t="s">
        <v>13</v>
      </c>
      <c r="K4" s="46"/>
      <c r="L4" s="40">
        <f>MAX($C$9:$D$990)-C9</f>
        <v>153684.21052631596</v>
      </c>
      <c r="M4" s="40"/>
      <c r="N4" s="46" t="s">
        <v>14</v>
      </c>
      <c r="O4" s="46"/>
      <c r="P4" s="44">
        <f>MIN($C$9:$D$990)-C9</f>
        <v>0</v>
      </c>
      <c r="Q4" s="44"/>
      <c r="R4" s="1"/>
      <c r="S4" s="1"/>
      <c r="T4" s="1"/>
    </row>
    <row r="5" spans="2:20" ht="13.5">
      <c r="B5" s="22" t="s">
        <v>15</v>
      </c>
      <c r="C5" s="2">
        <f>COUNTIF($R$9:$R$990,"&gt;0")</f>
        <v>1</v>
      </c>
      <c r="D5" s="21" t="s">
        <v>16</v>
      </c>
      <c r="E5" s="16">
        <f>COUNTIF($R$9:$R$990,"&lt;0")</f>
        <v>0</v>
      </c>
      <c r="F5" s="21" t="s">
        <v>17</v>
      </c>
      <c r="G5" s="2">
        <f>COUNTIF($R$9:$R$990,"=0")</f>
        <v>0</v>
      </c>
      <c r="H5" s="21" t="s">
        <v>18</v>
      </c>
      <c r="I5" s="3">
        <f>C5/SUM(C5,E5,G5)</f>
        <v>1</v>
      </c>
      <c r="J5" s="47" t="s">
        <v>19</v>
      </c>
      <c r="K5" s="39"/>
      <c r="L5" s="48"/>
      <c r="M5" s="49"/>
      <c r="N5" s="18" t="s">
        <v>20</v>
      </c>
      <c r="O5" s="9"/>
      <c r="P5" s="48"/>
      <c r="Q5" s="49"/>
      <c r="R5" s="1"/>
      <c r="S5" s="1"/>
      <c r="T5" s="1"/>
    </row>
    <row r="6" spans="2:20" ht="13.5">
      <c r="B6" s="11"/>
      <c r="C6" s="14"/>
      <c r="D6" s="15"/>
      <c r="E6" s="12"/>
      <c r="F6" s="11"/>
      <c r="G6" s="12"/>
      <c r="H6" s="11"/>
      <c r="I6" s="17"/>
      <c r="J6" s="11"/>
      <c r="K6" s="11"/>
      <c r="L6" s="12"/>
      <c r="M6" s="12"/>
      <c r="N6" s="13"/>
      <c r="O6" s="13"/>
      <c r="P6" s="10"/>
      <c r="Q6" s="7"/>
      <c r="R6" s="1"/>
      <c r="S6" s="1"/>
      <c r="T6" s="1"/>
    </row>
    <row r="7" spans="2:21" ht="13.5">
      <c r="B7" s="50" t="s">
        <v>21</v>
      </c>
      <c r="C7" s="52" t="s">
        <v>22</v>
      </c>
      <c r="D7" s="53"/>
      <c r="E7" s="56" t="s">
        <v>23</v>
      </c>
      <c r="F7" s="57"/>
      <c r="G7" s="57"/>
      <c r="H7" s="57"/>
      <c r="I7" s="58"/>
      <c r="J7" s="59" t="s">
        <v>24</v>
      </c>
      <c r="K7" s="60"/>
      <c r="L7" s="61"/>
      <c r="M7" s="62" t="s">
        <v>25</v>
      </c>
      <c r="N7" s="63" t="s">
        <v>26</v>
      </c>
      <c r="O7" s="64"/>
      <c r="P7" s="64"/>
      <c r="Q7" s="65"/>
      <c r="R7" s="66" t="s">
        <v>27</v>
      </c>
      <c r="S7" s="66"/>
      <c r="T7" s="66"/>
      <c r="U7" s="66"/>
    </row>
    <row r="8" spans="2:21" ht="13.5">
      <c r="B8" s="51"/>
      <c r="C8" s="54"/>
      <c r="D8" s="55"/>
      <c r="E8" s="19" t="s">
        <v>28</v>
      </c>
      <c r="F8" s="19" t="s">
        <v>29</v>
      </c>
      <c r="G8" s="19" t="s">
        <v>30</v>
      </c>
      <c r="H8" s="67" t="s">
        <v>31</v>
      </c>
      <c r="I8" s="58"/>
      <c r="J8" s="4" t="s">
        <v>32</v>
      </c>
      <c r="K8" s="68" t="s">
        <v>33</v>
      </c>
      <c r="L8" s="61"/>
      <c r="M8" s="62"/>
      <c r="N8" s="5" t="s">
        <v>28</v>
      </c>
      <c r="O8" s="5" t="s">
        <v>29</v>
      </c>
      <c r="P8" s="69" t="s">
        <v>31</v>
      </c>
      <c r="Q8" s="65"/>
      <c r="R8" s="66" t="s">
        <v>34</v>
      </c>
      <c r="S8" s="66"/>
      <c r="T8" s="66" t="s">
        <v>32</v>
      </c>
      <c r="U8" s="66"/>
    </row>
    <row r="9" spans="2:21" ht="13.5">
      <c r="B9" s="20">
        <v>1</v>
      </c>
      <c r="C9" s="70">
        <v>1000000</v>
      </c>
      <c r="D9" s="70"/>
      <c r="E9" s="20">
        <v>2001</v>
      </c>
      <c r="F9" s="8">
        <v>42111</v>
      </c>
      <c r="G9" s="20" t="s">
        <v>4</v>
      </c>
      <c r="H9" s="71">
        <v>105.33</v>
      </c>
      <c r="I9" s="71"/>
      <c r="J9" s="20">
        <v>57</v>
      </c>
      <c r="K9" s="70">
        <f aca="true" t="shared" si="0" ref="K9:K72">IF(F9="","",C9*0.03)</f>
        <v>30000</v>
      </c>
      <c r="L9" s="70"/>
      <c r="M9" s="6">
        <f>IF(J9="","",(K9/J9)/1000)</f>
        <v>0.5263157894736842</v>
      </c>
      <c r="N9" s="20">
        <v>2001</v>
      </c>
      <c r="O9" s="8">
        <v>42111</v>
      </c>
      <c r="P9" s="71">
        <v>108.25</v>
      </c>
      <c r="Q9" s="71"/>
      <c r="R9" s="72">
        <f>IF(O9="","",(IF(G9="売",H9-P9,P9-H9))*M9*100000)</f>
        <v>153684.21052631587</v>
      </c>
      <c r="S9" s="72"/>
      <c r="T9" s="73">
        <f>IF(O9="","",IF(R9&lt;0,J9*(-1),IF(G9="買",(P9-H9)*100,(H9-P9)*100)))</f>
        <v>292.00000000000017</v>
      </c>
      <c r="U9" s="73"/>
    </row>
    <row r="10" spans="2:21" ht="13.5">
      <c r="B10" s="20">
        <v>2</v>
      </c>
      <c r="C10" s="70">
        <f aca="true" t="shared" si="1" ref="C10:C73">IF(R9="","",C9+R9)</f>
        <v>1153684.210526316</v>
      </c>
      <c r="D10" s="70"/>
      <c r="E10" s="20"/>
      <c r="F10" s="8"/>
      <c r="G10" s="20" t="s">
        <v>4</v>
      </c>
      <c r="H10" s="71"/>
      <c r="I10" s="71"/>
      <c r="J10" s="20"/>
      <c r="K10" s="70">
        <f t="shared" si="0"/>
      </c>
      <c r="L10" s="70"/>
      <c r="M10" s="6">
        <f aca="true" t="shared" si="2" ref="M10:M73">IF(J10="","",(K10/J10)/1000)</f>
      </c>
      <c r="N10" s="20"/>
      <c r="O10" s="8"/>
      <c r="P10" s="71"/>
      <c r="Q10" s="71"/>
      <c r="R10" s="72">
        <f aca="true" t="shared" si="3" ref="R10:R73">IF(O10="","",(IF(G10="売",H10-P10,P10-H10))*M10*100000)</f>
      </c>
      <c r="S10" s="72"/>
      <c r="T10" s="73">
        <f aca="true" t="shared" si="4" ref="T10:T73">IF(O10="","",IF(R10&lt;0,J10*(-1),IF(G10="買",(P10-H10)*100,(H10-P10)*100)))</f>
      </c>
      <c r="U10" s="73"/>
    </row>
    <row r="11" spans="2:21" ht="13.5">
      <c r="B11" s="20">
        <v>3</v>
      </c>
      <c r="C11" s="70">
        <f t="shared" si="1"/>
      </c>
      <c r="D11" s="70"/>
      <c r="E11" s="20"/>
      <c r="F11" s="8"/>
      <c r="G11" s="20" t="s">
        <v>4</v>
      </c>
      <c r="H11" s="71"/>
      <c r="I11" s="71"/>
      <c r="J11" s="20"/>
      <c r="K11" s="70">
        <f t="shared" si="0"/>
      </c>
      <c r="L11" s="70"/>
      <c r="M11" s="6">
        <f t="shared" si="2"/>
      </c>
      <c r="N11" s="20"/>
      <c r="O11" s="8"/>
      <c r="P11" s="71"/>
      <c r="Q11" s="71"/>
      <c r="R11" s="72">
        <f t="shared" si="3"/>
      </c>
      <c r="S11" s="72"/>
      <c r="T11" s="73">
        <f t="shared" si="4"/>
      </c>
      <c r="U11" s="73"/>
    </row>
    <row r="12" spans="2:21" ht="13.5">
      <c r="B12" s="20">
        <v>4</v>
      </c>
      <c r="C12" s="70">
        <f t="shared" si="1"/>
      </c>
      <c r="D12" s="70"/>
      <c r="E12" s="20"/>
      <c r="F12" s="8"/>
      <c r="G12" s="20" t="s">
        <v>3</v>
      </c>
      <c r="H12" s="71"/>
      <c r="I12" s="71"/>
      <c r="J12" s="20"/>
      <c r="K12" s="70">
        <f t="shared" si="0"/>
      </c>
      <c r="L12" s="70"/>
      <c r="M12" s="6">
        <f t="shared" si="2"/>
      </c>
      <c r="N12" s="20"/>
      <c r="O12" s="8"/>
      <c r="P12" s="71"/>
      <c r="Q12" s="71"/>
      <c r="R12" s="72">
        <f t="shared" si="3"/>
      </c>
      <c r="S12" s="72"/>
      <c r="T12" s="73">
        <f t="shared" si="4"/>
      </c>
      <c r="U12" s="73"/>
    </row>
    <row r="13" spans="2:21" ht="13.5">
      <c r="B13" s="20">
        <v>5</v>
      </c>
      <c r="C13" s="70">
        <f t="shared" si="1"/>
      </c>
      <c r="D13" s="70"/>
      <c r="E13" s="20"/>
      <c r="F13" s="8"/>
      <c r="G13" s="20" t="s">
        <v>3</v>
      </c>
      <c r="H13" s="71"/>
      <c r="I13" s="71"/>
      <c r="J13" s="20"/>
      <c r="K13" s="70">
        <f t="shared" si="0"/>
      </c>
      <c r="L13" s="70"/>
      <c r="M13" s="6">
        <f t="shared" si="2"/>
      </c>
      <c r="N13" s="20"/>
      <c r="O13" s="8"/>
      <c r="P13" s="71"/>
      <c r="Q13" s="71"/>
      <c r="R13" s="72">
        <f t="shared" si="3"/>
      </c>
      <c r="S13" s="72"/>
      <c r="T13" s="73">
        <f t="shared" si="4"/>
      </c>
      <c r="U13" s="73"/>
    </row>
    <row r="14" spans="2:21" ht="13.5">
      <c r="B14" s="20">
        <v>6</v>
      </c>
      <c r="C14" s="70">
        <f t="shared" si="1"/>
      </c>
      <c r="D14" s="70"/>
      <c r="E14" s="20"/>
      <c r="F14" s="8"/>
      <c r="G14" s="20" t="s">
        <v>4</v>
      </c>
      <c r="H14" s="71"/>
      <c r="I14" s="71"/>
      <c r="J14" s="20"/>
      <c r="K14" s="70">
        <f t="shared" si="0"/>
      </c>
      <c r="L14" s="70"/>
      <c r="M14" s="6">
        <f t="shared" si="2"/>
      </c>
      <c r="N14" s="20"/>
      <c r="O14" s="8"/>
      <c r="P14" s="71"/>
      <c r="Q14" s="71"/>
      <c r="R14" s="72">
        <f t="shared" si="3"/>
      </c>
      <c r="S14" s="72"/>
      <c r="T14" s="73">
        <f t="shared" si="4"/>
      </c>
      <c r="U14" s="73"/>
    </row>
    <row r="15" spans="2:21" ht="13.5">
      <c r="B15" s="20">
        <v>7</v>
      </c>
      <c r="C15" s="70">
        <f t="shared" si="1"/>
      </c>
      <c r="D15" s="70"/>
      <c r="E15" s="20"/>
      <c r="F15" s="8"/>
      <c r="G15" s="20" t="s">
        <v>4</v>
      </c>
      <c r="H15" s="71"/>
      <c r="I15" s="71"/>
      <c r="J15" s="20"/>
      <c r="K15" s="70">
        <f t="shared" si="0"/>
      </c>
      <c r="L15" s="70"/>
      <c r="M15" s="6">
        <f t="shared" si="2"/>
      </c>
      <c r="N15" s="20"/>
      <c r="O15" s="8"/>
      <c r="P15" s="71"/>
      <c r="Q15" s="71"/>
      <c r="R15" s="72">
        <f t="shared" si="3"/>
      </c>
      <c r="S15" s="72"/>
      <c r="T15" s="73">
        <f t="shared" si="4"/>
      </c>
      <c r="U15" s="73"/>
    </row>
    <row r="16" spans="2:21" ht="13.5">
      <c r="B16" s="20">
        <v>8</v>
      </c>
      <c r="C16" s="70">
        <f t="shared" si="1"/>
      </c>
      <c r="D16" s="70"/>
      <c r="E16" s="20"/>
      <c r="F16" s="8"/>
      <c r="G16" s="20" t="s">
        <v>4</v>
      </c>
      <c r="H16" s="71"/>
      <c r="I16" s="71"/>
      <c r="J16" s="20"/>
      <c r="K16" s="70">
        <f t="shared" si="0"/>
      </c>
      <c r="L16" s="70"/>
      <c r="M16" s="6">
        <f t="shared" si="2"/>
      </c>
      <c r="N16" s="20"/>
      <c r="O16" s="8"/>
      <c r="P16" s="71"/>
      <c r="Q16" s="71"/>
      <c r="R16" s="72">
        <f t="shared" si="3"/>
      </c>
      <c r="S16" s="72"/>
      <c r="T16" s="73">
        <f t="shared" si="4"/>
      </c>
      <c r="U16" s="73"/>
    </row>
    <row r="17" spans="2:21" ht="13.5">
      <c r="B17" s="20">
        <v>9</v>
      </c>
      <c r="C17" s="70">
        <f t="shared" si="1"/>
      </c>
      <c r="D17" s="70"/>
      <c r="E17" s="20"/>
      <c r="F17" s="8"/>
      <c r="G17" s="20" t="s">
        <v>4</v>
      </c>
      <c r="H17" s="71"/>
      <c r="I17" s="71"/>
      <c r="J17" s="20"/>
      <c r="K17" s="70">
        <f t="shared" si="0"/>
      </c>
      <c r="L17" s="70"/>
      <c r="M17" s="6">
        <f t="shared" si="2"/>
      </c>
      <c r="N17" s="20"/>
      <c r="O17" s="8"/>
      <c r="P17" s="71"/>
      <c r="Q17" s="71"/>
      <c r="R17" s="72">
        <f t="shared" si="3"/>
      </c>
      <c r="S17" s="72"/>
      <c r="T17" s="73">
        <f t="shared" si="4"/>
      </c>
      <c r="U17" s="73"/>
    </row>
    <row r="18" spans="2:21" ht="13.5">
      <c r="B18" s="20">
        <v>10</v>
      </c>
      <c r="C18" s="70">
        <f t="shared" si="1"/>
      </c>
      <c r="D18" s="70"/>
      <c r="E18" s="20"/>
      <c r="F18" s="8"/>
      <c r="G18" s="20" t="s">
        <v>4</v>
      </c>
      <c r="H18" s="71"/>
      <c r="I18" s="71"/>
      <c r="J18" s="20"/>
      <c r="K18" s="70">
        <f t="shared" si="0"/>
      </c>
      <c r="L18" s="70"/>
      <c r="M18" s="6">
        <f t="shared" si="2"/>
      </c>
      <c r="N18" s="20"/>
      <c r="O18" s="8"/>
      <c r="P18" s="71"/>
      <c r="Q18" s="71"/>
      <c r="R18" s="72">
        <f t="shared" si="3"/>
      </c>
      <c r="S18" s="72"/>
      <c r="T18" s="73">
        <f t="shared" si="4"/>
      </c>
      <c r="U18" s="73"/>
    </row>
    <row r="19" spans="2:21" ht="13.5">
      <c r="B19" s="20">
        <v>11</v>
      </c>
      <c r="C19" s="70">
        <f t="shared" si="1"/>
      </c>
      <c r="D19" s="70"/>
      <c r="E19" s="20"/>
      <c r="F19" s="8"/>
      <c r="G19" s="20" t="s">
        <v>4</v>
      </c>
      <c r="H19" s="71"/>
      <c r="I19" s="71"/>
      <c r="J19" s="20"/>
      <c r="K19" s="70">
        <f t="shared" si="0"/>
      </c>
      <c r="L19" s="70"/>
      <c r="M19" s="6">
        <f t="shared" si="2"/>
      </c>
      <c r="N19" s="20"/>
      <c r="O19" s="8"/>
      <c r="P19" s="71"/>
      <c r="Q19" s="71"/>
      <c r="R19" s="72">
        <f t="shared" si="3"/>
      </c>
      <c r="S19" s="72"/>
      <c r="T19" s="73">
        <f t="shared" si="4"/>
      </c>
      <c r="U19" s="73"/>
    </row>
    <row r="20" spans="2:21" ht="13.5">
      <c r="B20" s="20">
        <v>12</v>
      </c>
      <c r="C20" s="70">
        <f t="shared" si="1"/>
      </c>
      <c r="D20" s="70"/>
      <c r="E20" s="20"/>
      <c r="F20" s="8"/>
      <c r="G20" s="20" t="s">
        <v>4</v>
      </c>
      <c r="H20" s="71"/>
      <c r="I20" s="71"/>
      <c r="J20" s="20"/>
      <c r="K20" s="70">
        <f t="shared" si="0"/>
      </c>
      <c r="L20" s="70"/>
      <c r="M20" s="6">
        <f t="shared" si="2"/>
      </c>
      <c r="N20" s="20"/>
      <c r="O20" s="8"/>
      <c r="P20" s="71"/>
      <c r="Q20" s="71"/>
      <c r="R20" s="72">
        <f t="shared" si="3"/>
      </c>
      <c r="S20" s="72"/>
      <c r="T20" s="73">
        <f t="shared" si="4"/>
      </c>
      <c r="U20" s="73"/>
    </row>
    <row r="21" spans="2:21" ht="13.5">
      <c r="B21" s="20">
        <v>13</v>
      </c>
      <c r="C21" s="70">
        <f t="shared" si="1"/>
      </c>
      <c r="D21" s="70"/>
      <c r="E21" s="20"/>
      <c r="F21" s="8"/>
      <c r="G21" s="20" t="s">
        <v>4</v>
      </c>
      <c r="H21" s="71"/>
      <c r="I21" s="71"/>
      <c r="J21" s="20"/>
      <c r="K21" s="70">
        <f t="shared" si="0"/>
      </c>
      <c r="L21" s="70"/>
      <c r="M21" s="6">
        <f t="shared" si="2"/>
      </c>
      <c r="N21" s="20"/>
      <c r="O21" s="8"/>
      <c r="P21" s="71"/>
      <c r="Q21" s="71"/>
      <c r="R21" s="72">
        <f t="shared" si="3"/>
      </c>
      <c r="S21" s="72"/>
      <c r="T21" s="73">
        <f t="shared" si="4"/>
      </c>
      <c r="U21" s="73"/>
    </row>
    <row r="22" spans="2:21" ht="13.5">
      <c r="B22" s="20">
        <v>14</v>
      </c>
      <c r="C22" s="70">
        <f t="shared" si="1"/>
      </c>
      <c r="D22" s="70"/>
      <c r="E22" s="20"/>
      <c r="F22" s="8"/>
      <c r="G22" s="20" t="s">
        <v>3</v>
      </c>
      <c r="H22" s="71"/>
      <c r="I22" s="71"/>
      <c r="J22" s="20"/>
      <c r="K22" s="70">
        <f t="shared" si="0"/>
      </c>
      <c r="L22" s="70"/>
      <c r="M22" s="6">
        <f t="shared" si="2"/>
      </c>
      <c r="N22" s="20"/>
      <c r="O22" s="8"/>
      <c r="P22" s="71"/>
      <c r="Q22" s="71"/>
      <c r="R22" s="72">
        <f t="shared" si="3"/>
      </c>
      <c r="S22" s="72"/>
      <c r="T22" s="73">
        <f t="shared" si="4"/>
      </c>
      <c r="U22" s="73"/>
    </row>
    <row r="23" spans="2:21" ht="13.5">
      <c r="B23" s="20">
        <v>15</v>
      </c>
      <c r="C23" s="70">
        <f t="shared" si="1"/>
      </c>
      <c r="D23" s="70"/>
      <c r="E23" s="20"/>
      <c r="F23" s="8"/>
      <c r="G23" s="20" t="s">
        <v>4</v>
      </c>
      <c r="H23" s="71"/>
      <c r="I23" s="71"/>
      <c r="J23" s="20"/>
      <c r="K23" s="70">
        <f t="shared" si="0"/>
      </c>
      <c r="L23" s="70"/>
      <c r="M23" s="6">
        <f t="shared" si="2"/>
      </c>
      <c r="N23" s="20"/>
      <c r="O23" s="8"/>
      <c r="P23" s="71"/>
      <c r="Q23" s="71"/>
      <c r="R23" s="72">
        <f t="shared" si="3"/>
      </c>
      <c r="S23" s="72"/>
      <c r="T23" s="73">
        <f t="shared" si="4"/>
      </c>
      <c r="U23" s="73"/>
    </row>
    <row r="24" spans="2:21" ht="13.5">
      <c r="B24" s="20">
        <v>16</v>
      </c>
      <c r="C24" s="70">
        <f t="shared" si="1"/>
      </c>
      <c r="D24" s="70"/>
      <c r="E24" s="20"/>
      <c r="F24" s="8"/>
      <c r="G24" s="20" t="s">
        <v>4</v>
      </c>
      <c r="H24" s="71"/>
      <c r="I24" s="71"/>
      <c r="J24" s="20"/>
      <c r="K24" s="70">
        <f t="shared" si="0"/>
      </c>
      <c r="L24" s="70"/>
      <c r="M24" s="6">
        <f t="shared" si="2"/>
      </c>
      <c r="N24" s="20"/>
      <c r="O24" s="8"/>
      <c r="P24" s="71"/>
      <c r="Q24" s="71"/>
      <c r="R24" s="72">
        <f t="shared" si="3"/>
      </c>
      <c r="S24" s="72"/>
      <c r="T24" s="73">
        <f t="shared" si="4"/>
      </c>
      <c r="U24" s="73"/>
    </row>
    <row r="25" spans="2:21" ht="13.5">
      <c r="B25" s="20">
        <v>17</v>
      </c>
      <c r="C25" s="70">
        <f t="shared" si="1"/>
      </c>
      <c r="D25" s="70"/>
      <c r="E25" s="20"/>
      <c r="F25" s="8"/>
      <c r="G25" s="20" t="s">
        <v>4</v>
      </c>
      <c r="H25" s="71"/>
      <c r="I25" s="71"/>
      <c r="J25" s="20"/>
      <c r="K25" s="70">
        <f t="shared" si="0"/>
      </c>
      <c r="L25" s="70"/>
      <c r="M25" s="6">
        <f t="shared" si="2"/>
      </c>
      <c r="N25" s="20"/>
      <c r="O25" s="8"/>
      <c r="P25" s="71"/>
      <c r="Q25" s="71"/>
      <c r="R25" s="72">
        <f t="shared" si="3"/>
      </c>
      <c r="S25" s="72"/>
      <c r="T25" s="73">
        <f t="shared" si="4"/>
      </c>
      <c r="U25" s="73"/>
    </row>
    <row r="26" spans="2:21" ht="13.5">
      <c r="B26" s="20">
        <v>18</v>
      </c>
      <c r="C26" s="70">
        <f t="shared" si="1"/>
      </c>
      <c r="D26" s="70"/>
      <c r="E26" s="20"/>
      <c r="F26" s="8"/>
      <c r="G26" s="20" t="s">
        <v>4</v>
      </c>
      <c r="H26" s="71"/>
      <c r="I26" s="71"/>
      <c r="J26" s="20"/>
      <c r="K26" s="70">
        <f t="shared" si="0"/>
      </c>
      <c r="L26" s="70"/>
      <c r="M26" s="6">
        <f t="shared" si="2"/>
      </c>
      <c r="N26" s="20"/>
      <c r="O26" s="8"/>
      <c r="P26" s="71"/>
      <c r="Q26" s="71"/>
      <c r="R26" s="72">
        <f t="shared" si="3"/>
      </c>
      <c r="S26" s="72"/>
      <c r="T26" s="73">
        <f t="shared" si="4"/>
      </c>
      <c r="U26" s="73"/>
    </row>
    <row r="27" spans="2:21" ht="13.5">
      <c r="B27" s="20">
        <v>19</v>
      </c>
      <c r="C27" s="70">
        <f t="shared" si="1"/>
      </c>
      <c r="D27" s="70"/>
      <c r="E27" s="20"/>
      <c r="F27" s="8"/>
      <c r="G27" s="20" t="s">
        <v>3</v>
      </c>
      <c r="H27" s="71"/>
      <c r="I27" s="71"/>
      <c r="J27" s="20"/>
      <c r="K27" s="70">
        <f t="shared" si="0"/>
      </c>
      <c r="L27" s="70"/>
      <c r="M27" s="6">
        <f t="shared" si="2"/>
      </c>
      <c r="N27" s="20"/>
      <c r="O27" s="8"/>
      <c r="P27" s="71"/>
      <c r="Q27" s="71"/>
      <c r="R27" s="72">
        <f t="shared" si="3"/>
      </c>
      <c r="S27" s="72"/>
      <c r="T27" s="73">
        <f t="shared" si="4"/>
      </c>
      <c r="U27" s="73"/>
    </row>
    <row r="28" spans="2:21" ht="13.5">
      <c r="B28" s="20">
        <v>20</v>
      </c>
      <c r="C28" s="70">
        <f t="shared" si="1"/>
      </c>
      <c r="D28" s="70"/>
      <c r="E28" s="20"/>
      <c r="F28" s="8"/>
      <c r="G28" s="20" t="s">
        <v>4</v>
      </c>
      <c r="H28" s="71"/>
      <c r="I28" s="71"/>
      <c r="J28" s="20"/>
      <c r="K28" s="70">
        <f t="shared" si="0"/>
      </c>
      <c r="L28" s="70"/>
      <c r="M28" s="6">
        <f t="shared" si="2"/>
      </c>
      <c r="N28" s="20"/>
      <c r="O28" s="8"/>
      <c r="P28" s="71"/>
      <c r="Q28" s="71"/>
      <c r="R28" s="72">
        <f t="shared" si="3"/>
      </c>
      <c r="S28" s="72"/>
      <c r="T28" s="73">
        <f t="shared" si="4"/>
      </c>
      <c r="U28" s="73"/>
    </row>
    <row r="29" spans="2:21" ht="13.5">
      <c r="B29" s="20">
        <v>21</v>
      </c>
      <c r="C29" s="70">
        <f t="shared" si="1"/>
      </c>
      <c r="D29" s="70"/>
      <c r="E29" s="20"/>
      <c r="F29" s="8"/>
      <c r="G29" s="20" t="s">
        <v>3</v>
      </c>
      <c r="H29" s="71"/>
      <c r="I29" s="71"/>
      <c r="J29" s="20"/>
      <c r="K29" s="70">
        <f t="shared" si="0"/>
      </c>
      <c r="L29" s="70"/>
      <c r="M29" s="6">
        <f t="shared" si="2"/>
      </c>
      <c r="N29" s="20"/>
      <c r="O29" s="8"/>
      <c r="P29" s="71"/>
      <c r="Q29" s="71"/>
      <c r="R29" s="72">
        <f t="shared" si="3"/>
      </c>
      <c r="S29" s="72"/>
      <c r="T29" s="73">
        <f t="shared" si="4"/>
      </c>
      <c r="U29" s="73"/>
    </row>
    <row r="30" spans="2:21" ht="13.5">
      <c r="B30" s="20">
        <v>22</v>
      </c>
      <c r="C30" s="70">
        <f t="shared" si="1"/>
      </c>
      <c r="D30" s="70"/>
      <c r="E30" s="20"/>
      <c r="F30" s="8"/>
      <c r="G30" s="20" t="s">
        <v>3</v>
      </c>
      <c r="H30" s="71"/>
      <c r="I30" s="71"/>
      <c r="J30" s="20"/>
      <c r="K30" s="70">
        <f t="shared" si="0"/>
      </c>
      <c r="L30" s="70"/>
      <c r="M30" s="6">
        <f t="shared" si="2"/>
      </c>
      <c r="N30" s="20"/>
      <c r="O30" s="8"/>
      <c r="P30" s="71"/>
      <c r="Q30" s="71"/>
      <c r="R30" s="72">
        <f t="shared" si="3"/>
      </c>
      <c r="S30" s="72"/>
      <c r="T30" s="73">
        <f t="shared" si="4"/>
      </c>
      <c r="U30" s="73"/>
    </row>
    <row r="31" spans="2:21" ht="13.5">
      <c r="B31" s="20">
        <v>23</v>
      </c>
      <c r="C31" s="70">
        <f t="shared" si="1"/>
      </c>
      <c r="D31" s="70"/>
      <c r="E31" s="20"/>
      <c r="F31" s="8"/>
      <c r="G31" s="20" t="s">
        <v>3</v>
      </c>
      <c r="H31" s="71"/>
      <c r="I31" s="71"/>
      <c r="J31" s="20"/>
      <c r="K31" s="70">
        <f t="shared" si="0"/>
      </c>
      <c r="L31" s="70"/>
      <c r="M31" s="6">
        <f t="shared" si="2"/>
      </c>
      <c r="N31" s="20"/>
      <c r="O31" s="8"/>
      <c r="P31" s="71"/>
      <c r="Q31" s="71"/>
      <c r="R31" s="72">
        <f t="shared" si="3"/>
      </c>
      <c r="S31" s="72"/>
      <c r="T31" s="73">
        <f t="shared" si="4"/>
      </c>
      <c r="U31" s="73"/>
    </row>
    <row r="32" spans="2:21" ht="13.5">
      <c r="B32" s="20">
        <v>24</v>
      </c>
      <c r="C32" s="70">
        <f t="shared" si="1"/>
      </c>
      <c r="D32" s="70"/>
      <c r="E32" s="20"/>
      <c r="F32" s="8"/>
      <c r="G32" s="20" t="s">
        <v>3</v>
      </c>
      <c r="H32" s="71"/>
      <c r="I32" s="71"/>
      <c r="J32" s="20"/>
      <c r="K32" s="70">
        <f t="shared" si="0"/>
      </c>
      <c r="L32" s="70"/>
      <c r="M32" s="6">
        <f t="shared" si="2"/>
      </c>
      <c r="N32" s="20"/>
      <c r="O32" s="8"/>
      <c r="P32" s="71"/>
      <c r="Q32" s="71"/>
      <c r="R32" s="72">
        <f t="shared" si="3"/>
      </c>
      <c r="S32" s="72"/>
      <c r="T32" s="73">
        <f t="shared" si="4"/>
      </c>
      <c r="U32" s="73"/>
    </row>
    <row r="33" spans="2:21" ht="13.5">
      <c r="B33" s="20">
        <v>25</v>
      </c>
      <c r="C33" s="70">
        <f t="shared" si="1"/>
      </c>
      <c r="D33" s="70"/>
      <c r="E33" s="20"/>
      <c r="F33" s="8"/>
      <c r="G33" s="20" t="s">
        <v>4</v>
      </c>
      <c r="H33" s="71"/>
      <c r="I33" s="71"/>
      <c r="J33" s="20"/>
      <c r="K33" s="70">
        <f t="shared" si="0"/>
      </c>
      <c r="L33" s="70"/>
      <c r="M33" s="6">
        <f t="shared" si="2"/>
      </c>
      <c r="N33" s="20"/>
      <c r="O33" s="8"/>
      <c r="P33" s="71"/>
      <c r="Q33" s="71"/>
      <c r="R33" s="72">
        <f t="shared" si="3"/>
      </c>
      <c r="S33" s="72"/>
      <c r="T33" s="73">
        <f t="shared" si="4"/>
      </c>
      <c r="U33" s="73"/>
    </row>
    <row r="34" spans="2:21" ht="13.5">
      <c r="B34" s="20">
        <v>26</v>
      </c>
      <c r="C34" s="70">
        <f t="shared" si="1"/>
      </c>
      <c r="D34" s="70"/>
      <c r="E34" s="20"/>
      <c r="F34" s="8"/>
      <c r="G34" s="20" t="s">
        <v>3</v>
      </c>
      <c r="H34" s="71"/>
      <c r="I34" s="71"/>
      <c r="J34" s="20"/>
      <c r="K34" s="70">
        <f t="shared" si="0"/>
      </c>
      <c r="L34" s="70"/>
      <c r="M34" s="6">
        <f t="shared" si="2"/>
      </c>
      <c r="N34" s="20"/>
      <c r="O34" s="8"/>
      <c r="P34" s="71"/>
      <c r="Q34" s="71"/>
      <c r="R34" s="72">
        <f t="shared" si="3"/>
      </c>
      <c r="S34" s="72"/>
      <c r="T34" s="73">
        <f t="shared" si="4"/>
      </c>
      <c r="U34" s="73"/>
    </row>
    <row r="35" spans="2:21" ht="13.5">
      <c r="B35" s="20">
        <v>27</v>
      </c>
      <c r="C35" s="70">
        <f t="shared" si="1"/>
      </c>
      <c r="D35" s="70"/>
      <c r="E35" s="20"/>
      <c r="F35" s="8"/>
      <c r="G35" s="20" t="s">
        <v>3</v>
      </c>
      <c r="H35" s="71"/>
      <c r="I35" s="71"/>
      <c r="J35" s="20"/>
      <c r="K35" s="70">
        <f t="shared" si="0"/>
      </c>
      <c r="L35" s="70"/>
      <c r="M35" s="6">
        <f t="shared" si="2"/>
      </c>
      <c r="N35" s="20"/>
      <c r="O35" s="8"/>
      <c r="P35" s="71"/>
      <c r="Q35" s="71"/>
      <c r="R35" s="72">
        <f t="shared" si="3"/>
      </c>
      <c r="S35" s="72"/>
      <c r="T35" s="73">
        <f t="shared" si="4"/>
      </c>
      <c r="U35" s="73"/>
    </row>
    <row r="36" spans="2:21" ht="13.5">
      <c r="B36" s="20">
        <v>28</v>
      </c>
      <c r="C36" s="70">
        <f t="shared" si="1"/>
      </c>
      <c r="D36" s="70"/>
      <c r="E36" s="20"/>
      <c r="F36" s="8"/>
      <c r="G36" s="20" t="s">
        <v>3</v>
      </c>
      <c r="H36" s="71"/>
      <c r="I36" s="71"/>
      <c r="J36" s="20"/>
      <c r="K36" s="70">
        <f t="shared" si="0"/>
      </c>
      <c r="L36" s="70"/>
      <c r="M36" s="6">
        <f t="shared" si="2"/>
      </c>
      <c r="N36" s="20"/>
      <c r="O36" s="8"/>
      <c r="P36" s="71"/>
      <c r="Q36" s="71"/>
      <c r="R36" s="72">
        <f t="shared" si="3"/>
      </c>
      <c r="S36" s="72"/>
      <c r="T36" s="73">
        <f t="shared" si="4"/>
      </c>
      <c r="U36" s="73"/>
    </row>
    <row r="37" spans="2:21" ht="13.5">
      <c r="B37" s="20">
        <v>29</v>
      </c>
      <c r="C37" s="70">
        <f t="shared" si="1"/>
      </c>
      <c r="D37" s="70"/>
      <c r="E37" s="20"/>
      <c r="F37" s="8"/>
      <c r="G37" s="20" t="s">
        <v>3</v>
      </c>
      <c r="H37" s="71"/>
      <c r="I37" s="71"/>
      <c r="J37" s="20"/>
      <c r="K37" s="70">
        <f t="shared" si="0"/>
      </c>
      <c r="L37" s="70"/>
      <c r="M37" s="6">
        <f t="shared" si="2"/>
      </c>
      <c r="N37" s="20"/>
      <c r="O37" s="8"/>
      <c r="P37" s="71"/>
      <c r="Q37" s="71"/>
      <c r="R37" s="72">
        <f t="shared" si="3"/>
      </c>
      <c r="S37" s="72"/>
      <c r="T37" s="73">
        <f t="shared" si="4"/>
      </c>
      <c r="U37" s="73"/>
    </row>
    <row r="38" spans="2:21" ht="13.5">
      <c r="B38" s="20">
        <v>30</v>
      </c>
      <c r="C38" s="70">
        <f t="shared" si="1"/>
      </c>
      <c r="D38" s="70"/>
      <c r="E38" s="20"/>
      <c r="F38" s="8"/>
      <c r="G38" s="20" t="s">
        <v>4</v>
      </c>
      <c r="H38" s="71"/>
      <c r="I38" s="71"/>
      <c r="J38" s="20"/>
      <c r="K38" s="70">
        <f t="shared" si="0"/>
      </c>
      <c r="L38" s="70"/>
      <c r="M38" s="6">
        <f t="shared" si="2"/>
      </c>
      <c r="N38" s="20"/>
      <c r="O38" s="8"/>
      <c r="P38" s="71"/>
      <c r="Q38" s="71"/>
      <c r="R38" s="72">
        <f t="shared" si="3"/>
      </c>
      <c r="S38" s="72"/>
      <c r="T38" s="73">
        <f t="shared" si="4"/>
      </c>
      <c r="U38" s="73"/>
    </row>
    <row r="39" spans="2:21" ht="13.5">
      <c r="B39" s="20">
        <v>31</v>
      </c>
      <c r="C39" s="70">
        <f t="shared" si="1"/>
      </c>
      <c r="D39" s="70"/>
      <c r="E39" s="20"/>
      <c r="F39" s="8"/>
      <c r="G39" s="20" t="s">
        <v>4</v>
      </c>
      <c r="H39" s="71"/>
      <c r="I39" s="71"/>
      <c r="J39" s="20"/>
      <c r="K39" s="70">
        <f t="shared" si="0"/>
      </c>
      <c r="L39" s="70"/>
      <c r="M39" s="6">
        <f t="shared" si="2"/>
      </c>
      <c r="N39" s="20"/>
      <c r="O39" s="8"/>
      <c r="P39" s="71"/>
      <c r="Q39" s="71"/>
      <c r="R39" s="72">
        <f t="shared" si="3"/>
      </c>
      <c r="S39" s="72"/>
      <c r="T39" s="73">
        <f t="shared" si="4"/>
      </c>
      <c r="U39" s="73"/>
    </row>
    <row r="40" spans="2:21" ht="13.5">
      <c r="B40" s="20">
        <v>32</v>
      </c>
      <c r="C40" s="70">
        <f t="shared" si="1"/>
      </c>
      <c r="D40" s="70"/>
      <c r="E40" s="20"/>
      <c r="F40" s="8"/>
      <c r="G40" s="20" t="s">
        <v>4</v>
      </c>
      <c r="H40" s="71"/>
      <c r="I40" s="71"/>
      <c r="J40" s="20"/>
      <c r="K40" s="70">
        <f t="shared" si="0"/>
      </c>
      <c r="L40" s="70"/>
      <c r="M40" s="6">
        <f t="shared" si="2"/>
      </c>
      <c r="N40" s="20"/>
      <c r="O40" s="8"/>
      <c r="P40" s="71"/>
      <c r="Q40" s="71"/>
      <c r="R40" s="72">
        <f t="shared" si="3"/>
      </c>
      <c r="S40" s="72"/>
      <c r="T40" s="73">
        <f t="shared" si="4"/>
      </c>
      <c r="U40" s="73"/>
    </row>
    <row r="41" spans="2:21" ht="13.5">
      <c r="B41" s="20">
        <v>33</v>
      </c>
      <c r="C41" s="70">
        <f t="shared" si="1"/>
      </c>
      <c r="D41" s="70"/>
      <c r="E41" s="20"/>
      <c r="F41" s="8"/>
      <c r="G41" s="20" t="s">
        <v>3</v>
      </c>
      <c r="H41" s="71"/>
      <c r="I41" s="71"/>
      <c r="J41" s="20"/>
      <c r="K41" s="70">
        <f t="shared" si="0"/>
      </c>
      <c r="L41" s="70"/>
      <c r="M41" s="6">
        <f t="shared" si="2"/>
      </c>
      <c r="N41" s="20"/>
      <c r="O41" s="8"/>
      <c r="P41" s="71"/>
      <c r="Q41" s="71"/>
      <c r="R41" s="72">
        <f t="shared" si="3"/>
      </c>
      <c r="S41" s="72"/>
      <c r="T41" s="73">
        <f t="shared" si="4"/>
      </c>
      <c r="U41" s="73"/>
    </row>
    <row r="42" spans="2:21" ht="13.5">
      <c r="B42" s="20">
        <v>34</v>
      </c>
      <c r="C42" s="70">
        <f t="shared" si="1"/>
      </c>
      <c r="D42" s="70"/>
      <c r="E42" s="20"/>
      <c r="F42" s="8"/>
      <c r="G42" s="20" t="s">
        <v>4</v>
      </c>
      <c r="H42" s="71"/>
      <c r="I42" s="71"/>
      <c r="J42" s="20"/>
      <c r="K42" s="70">
        <f t="shared" si="0"/>
      </c>
      <c r="L42" s="70"/>
      <c r="M42" s="6">
        <f t="shared" si="2"/>
      </c>
      <c r="N42" s="20"/>
      <c r="O42" s="8"/>
      <c r="P42" s="71"/>
      <c r="Q42" s="71"/>
      <c r="R42" s="72">
        <f t="shared" si="3"/>
      </c>
      <c r="S42" s="72"/>
      <c r="T42" s="73">
        <f t="shared" si="4"/>
      </c>
      <c r="U42" s="73"/>
    </row>
    <row r="43" spans="2:21" ht="13.5">
      <c r="B43" s="20">
        <v>35</v>
      </c>
      <c r="C43" s="70">
        <f t="shared" si="1"/>
      </c>
      <c r="D43" s="70"/>
      <c r="E43" s="20"/>
      <c r="F43" s="8"/>
      <c r="G43" s="20" t="s">
        <v>3</v>
      </c>
      <c r="H43" s="71"/>
      <c r="I43" s="71"/>
      <c r="J43" s="20"/>
      <c r="K43" s="70">
        <f t="shared" si="0"/>
      </c>
      <c r="L43" s="70"/>
      <c r="M43" s="6">
        <f t="shared" si="2"/>
      </c>
      <c r="N43" s="20"/>
      <c r="O43" s="8"/>
      <c r="P43" s="71"/>
      <c r="Q43" s="71"/>
      <c r="R43" s="72">
        <f t="shared" si="3"/>
      </c>
      <c r="S43" s="72"/>
      <c r="T43" s="73">
        <f t="shared" si="4"/>
      </c>
      <c r="U43" s="73"/>
    </row>
    <row r="44" spans="2:21" ht="13.5">
      <c r="B44" s="20">
        <v>36</v>
      </c>
      <c r="C44" s="70">
        <f t="shared" si="1"/>
      </c>
      <c r="D44" s="70"/>
      <c r="E44" s="20"/>
      <c r="F44" s="8"/>
      <c r="G44" s="20" t="s">
        <v>4</v>
      </c>
      <c r="H44" s="71"/>
      <c r="I44" s="71"/>
      <c r="J44" s="20"/>
      <c r="K44" s="70">
        <f t="shared" si="0"/>
      </c>
      <c r="L44" s="70"/>
      <c r="M44" s="6">
        <f t="shared" si="2"/>
      </c>
      <c r="N44" s="20"/>
      <c r="O44" s="8"/>
      <c r="P44" s="71"/>
      <c r="Q44" s="71"/>
      <c r="R44" s="72">
        <f t="shared" si="3"/>
      </c>
      <c r="S44" s="72"/>
      <c r="T44" s="73">
        <f t="shared" si="4"/>
      </c>
      <c r="U44" s="73"/>
    </row>
    <row r="45" spans="2:21" ht="13.5">
      <c r="B45" s="20">
        <v>37</v>
      </c>
      <c r="C45" s="70">
        <f t="shared" si="1"/>
      </c>
      <c r="D45" s="70"/>
      <c r="E45" s="20"/>
      <c r="F45" s="8"/>
      <c r="G45" s="20" t="s">
        <v>3</v>
      </c>
      <c r="H45" s="71"/>
      <c r="I45" s="71"/>
      <c r="J45" s="20"/>
      <c r="K45" s="70">
        <f t="shared" si="0"/>
      </c>
      <c r="L45" s="70"/>
      <c r="M45" s="6">
        <f t="shared" si="2"/>
      </c>
      <c r="N45" s="20"/>
      <c r="O45" s="8"/>
      <c r="P45" s="71"/>
      <c r="Q45" s="71"/>
      <c r="R45" s="72">
        <f t="shared" si="3"/>
      </c>
      <c r="S45" s="72"/>
      <c r="T45" s="73">
        <f t="shared" si="4"/>
      </c>
      <c r="U45" s="73"/>
    </row>
    <row r="46" spans="2:21" ht="13.5">
      <c r="B46" s="20">
        <v>38</v>
      </c>
      <c r="C46" s="70">
        <f t="shared" si="1"/>
      </c>
      <c r="D46" s="70"/>
      <c r="E46" s="20"/>
      <c r="F46" s="8"/>
      <c r="G46" s="20" t="s">
        <v>4</v>
      </c>
      <c r="H46" s="71"/>
      <c r="I46" s="71"/>
      <c r="J46" s="20"/>
      <c r="K46" s="70">
        <f t="shared" si="0"/>
      </c>
      <c r="L46" s="70"/>
      <c r="M46" s="6">
        <f t="shared" si="2"/>
      </c>
      <c r="N46" s="20"/>
      <c r="O46" s="8"/>
      <c r="P46" s="71"/>
      <c r="Q46" s="71"/>
      <c r="R46" s="72">
        <f t="shared" si="3"/>
      </c>
      <c r="S46" s="72"/>
      <c r="T46" s="73">
        <f t="shared" si="4"/>
      </c>
      <c r="U46" s="73"/>
    </row>
    <row r="47" spans="2:21" ht="13.5">
      <c r="B47" s="20">
        <v>39</v>
      </c>
      <c r="C47" s="70">
        <f t="shared" si="1"/>
      </c>
      <c r="D47" s="70"/>
      <c r="E47" s="20"/>
      <c r="F47" s="8"/>
      <c r="G47" s="20" t="s">
        <v>4</v>
      </c>
      <c r="H47" s="71"/>
      <c r="I47" s="71"/>
      <c r="J47" s="20"/>
      <c r="K47" s="70">
        <f t="shared" si="0"/>
      </c>
      <c r="L47" s="70"/>
      <c r="M47" s="6">
        <f t="shared" si="2"/>
      </c>
      <c r="N47" s="20"/>
      <c r="O47" s="8"/>
      <c r="P47" s="71"/>
      <c r="Q47" s="71"/>
      <c r="R47" s="72">
        <f t="shared" si="3"/>
      </c>
      <c r="S47" s="72"/>
      <c r="T47" s="73">
        <f t="shared" si="4"/>
      </c>
      <c r="U47" s="73"/>
    </row>
    <row r="48" spans="2:21" ht="13.5">
      <c r="B48" s="20">
        <v>40</v>
      </c>
      <c r="C48" s="70">
        <f t="shared" si="1"/>
      </c>
      <c r="D48" s="70"/>
      <c r="E48" s="20"/>
      <c r="F48" s="8"/>
      <c r="G48" s="20" t="s">
        <v>37</v>
      </c>
      <c r="H48" s="71"/>
      <c r="I48" s="71"/>
      <c r="J48" s="20"/>
      <c r="K48" s="70">
        <f t="shared" si="0"/>
      </c>
      <c r="L48" s="70"/>
      <c r="M48" s="6">
        <f t="shared" si="2"/>
      </c>
      <c r="N48" s="20"/>
      <c r="O48" s="8"/>
      <c r="P48" s="71"/>
      <c r="Q48" s="71"/>
      <c r="R48" s="72">
        <f t="shared" si="3"/>
      </c>
      <c r="S48" s="72"/>
      <c r="T48" s="73">
        <f t="shared" si="4"/>
      </c>
      <c r="U48" s="73"/>
    </row>
    <row r="49" spans="2:21" ht="13.5">
      <c r="B49" s="20">
        <v>41</v>
      </c>
      <c r="C49" s="70">
        <f t="shared" si="1"/>
      </c>
      <c r="D49" s="70"/>
      <c r="E49" s="20"/>
      <c r="F49" s="8"/>
      <c r="G49" s="20" t="s">
        <v>4</v>
      </c>
      <c r="H49" s="71"/>
      <c r="I49" s="71"/>
      <c r="J49" s="20"/>
      <c r="K49" s="70">
        <f t="shared" si="0"/>
      </c>
      <c r="L49" s="70"/>
      <c r="M49" s="6">
        <f t="shared" si="2"/>
      </c>
      <c r="N49" s="20"/>
      <c r="O49" s="8"/>
      <c r="P49" s="71"/>
      <c r="Q49" s="71"/>
      <c r="R49" s="72">
        <f t="shared" si="3"/>
      </c>
      <c r="S49" s="72"/>
      <c r="T49" s="73">
        <f t="shared" si="4"/>
      </c>
      <c r="U49" s="73"/>
    </row>
    <row r="50" spans="2:21" ht="13.5">
      <c r="B50" s="20">
        <v>42</v>
      </c>
      <c r="C50" s="70">
        <f t="shared" si="1"/>
      </c>
      <c r="D50" s="70"/>
      <c r="E50" s="20"/>
      <c r="F50" s="8"/>
      <c r="G50" s="20" t="s">
        <v>4</v>
      </c>
      <c r="H50" s="71"/>
      <c r="I50" s="71"/>
      <c r="J50" s="20"/>
      <c r="K50" s="70">
        <f t="shared" si="0"/>
      </c>
      <c r="L50" s="70"/>
      <c r="M50" s="6">
        <f t="shared" si="2"/>
      </c>
      <c r="N50" s="20"/>
      <c r="O50" s="8"/>
      <c r="P50" s="71"/>
      <c r="Q50" s="71"/>
      <c r="R50" s="72">
        <f t="shared" si="3"/>
      </c>
      <c r="S50" s="72"/>
      <c r="T50" s="73">
        <f t="shared" si="4"/>
      </c>
      <c r="U50" s="73"/>
    </row>
    <row r="51" spans="2:21" ht="13.5">
      <c r="B51" s="20">
        <v>43</v>
      </c>
      <c r="C51" s="70">
        <f t="shared" si="1"/>
      </c>
      <c r="D51" s="70"/>
      <c r="E51" s="20"/>
      <c r="F51" s="8"/>
      <c r="G51" s="20" t="s">
        <v>3</v>
      </c>
      <c r="H51" s="71"/>
      <c r="I51" s="71"/>
      <c r="J51" s="20"/>
      <c r="K51" s="70">
        <f t="shared" si="0"/>
      </c>
      <c r="L51" s="70"/>
      <c r="M51" s="6">
        <f t="shared" si="2"/>
      </c>
      <c r="N51" s="20"/>
      <c r="O51" s="8"/>
      <c r="P51" s="71"/>
      <c r="Q51" s="71"/>
      <c r="R51" s="72">
        <f t="shared" si="3"/>
      </c>
      <c r="S51" s="72"/>
      <c r="T51" s="73">
        <f t="shared" si="4"/>
      </c>
      <c r="U51" s="73"/>
    </row>
    <row r="52" spans="2:21" ht="13.5">
      <c r="B52" s="20">
        <v>44</v>
      </c>
      <c r="C52" s="70">
        <f t="shared" si="1"/>
      </c>
      <c r="D52" s="70"/>
      <c r="E52" s="20"/>
      <c r="F52" s="8"/>
      <c r="G52" s="20" t="s">
        <v>3</v>
      </c>
      <c r="H52" s="71"/>
      <c r="I52" s="71"/>
      <c r="J52" s="20"/>
      <c r="K52" s="70">
        <f t="shared" si="0"/>
      </c>
      <c r="L52" s="70"/>
      <c r="M52" s="6">
        <f t="shared" si="2"/>
      </c>
      <c r="N52" s="20"/>
      <c r="O52" s="8"/>
      <c r="P52" s="71"/>
      <c r="Q52" s="71"/>
      <c r="R52" s="72">
        <f t="shared" si="3"/>
      </c>
      <c r="S52" s="72"/>
      <c r="T52" s="73">
        <f t="shared" si="4"/>
      </c>
      <c r="U52" s="73"/>
    </row>
    <row r="53" spans="2:21" ht="13.5">
      <c r="B53" s="20">
        <v>45</v>
      </c>
      <c r="C53" s="70">
        <f t="shared" si="1"/>
      </c>
      <c r="D53" s="70"/>
      <c r="E53" s="20"/>
      <c r="F53" s="8"/>
      <c r="G53" s="20" t="s">
        <v>4</v>
      </c>
      <c r="H53" s="71"/>
      <c r="I53" s="71"/>
      <c r="J53" s="20"/>
      <c r="K53" s="70">
        <f t="shared" si="0"/>
      </c>
      <c r="L53" s="70"/>
      <c r="M53" s="6">
        <f t="shared" si="2"/>
      </c>
      <c r="N53" s="20"/>
      <c r="O53" s="8"/>
      <c r="P53" s="71"/>
      <c r="Q53" s="71"/>
      <c r="R53" s="72">
        <f t="shared" si="3"/>
      </c>
      <c r="S53" s="72"/>
      <c r="T53" s="73">
        <f t="shared" si="4"/>
      </c>
      <c r="U53" s="73"/>
    </row>
    <row r="54" spans="2:21" ht="13.5">
      <c r="B54" s="20">
        <v>46</v>
      </c>
      <c r="C54" s="70">
        <f t="shared" si="1"/>
      </c>
      <c r="D54" s="70"/>
      <c r="E54" s="20"/>
      <c r="F54" s="8"/>
      <c r="G54" s="20" t="s">
        <v>4</v>
      </c>
      <c r="H54" s="71"/>
      <c r="I54" s="71"/>
      <c r="J54" s="20"/>
      <c r="K54" s="70">
        <f t="shared" si="0"/>
      </c>
      <c r="L54" s="70"/>
      <c r="M54" s="6">
        <f t="shared" si="2"/>
      </c>
      <c r="N54" s="20"/>
      <c r="O54" s="8"/>
      <c r="P54" s="71"/>
      <c r="Q54" s="71"/>
      <c r="R54" s="72">
        <f t="shared" si="3"/>
      </c>
      <c r="S54" s="72"/>
      <c r="T54" s="73">
        <f t="shared" si="4"/>
      </c>
      <c r="U54" s="73"/>
    </row>
    <row r="55" spans="2:21" ht="13.5">
      <c r="B55" s="20">
        <v>47</v>
      </c>
      <c r="C55" s="70">
        <f t="shared" si="1"/>
      </c>
      <c r="D55" s="70"/>
      <c r="E55" s="20"/>
      <c r="F55" s="8"/>
      <c r="G55" s="20" t="s">
        <v>3</v>
      </c>
      <c r="H55" s="71"/>
      <c r="I55" s="71"/>
      <c r="J55" s="20"/>
      <c r="K55" s="70">
        <f t="shared" si="0"/>
      </c>
      <c r="L55" s="70"/>
      <c r="M55" s="6">
        <f t="shared" si="2"/>
      </c>
      <c r="N55" s="20"/>
      <c r="O55" s="8"/>
      <c r="P55" s="71"/>
      <c r="Q55" s="71"/>
      <c r="R55" s="72">
        <f t="shared" si="3"/>
      </c>
      <c r="S55" s="72"/>
      <c r="T55" s="73">
        <f t="shared" si="4"/>
      </c>
      <c r="U55" s="73"/>
    </row>
    <row r="56" spans="2:21" ht="13.5">
      <c r="B56" s="20">
        <v>48</v>
      </c>
      <c r="C56" s="70">
        <f t="shared" si="1"/>
      </c>
      <c r="D56" s="70"/>
      <c r="E56" s="20"/>
      <c r="F56" s="8"/>
      <c r="G56" s="20" t="s">
        <v>3</v>
      </c>
      <c r="H56" s="71"/>
      <c r="I56" s="71"/>
      <c r="J56" s="20"/>
      <c r="K56" s="70">
        <f t="shared" si="0"/>
      </c>
      <c r="L56" s="70"/>
      <c r="M56" s="6">
        <f t="shared" si="2"/>
      </c>
      <c r="N56" s="20"/>
      <c r="O56" s="8"/>
      <c r="P56" s="71"/>
      <c r="Q56" s="71"/>
      <c r="R56" s="72">
        <f t="shared" si="3"/>
      </c>
      <c r="S56" s="72"/>
      <c r="T56" s="73">
        <f t="shared" si="4"/>
      </c>
      <c r="U56" s="73"/>
    </row>
    <row r="57" spans="2:21" ht="13.5">
      <c r="B57" s="20">
        <v>49</v>
      </c>
      <c r="C57" s="70">
        <f t="shared" si="1"/>
      </c>
      <c r="D57" s="70"/>
      <c r="E57" s="20"/>
      <c r="F57" s="8"/>
      <c r="G57" s="20" t="s">
        <v>3</v>
      </c>
      <c r="H57" s="71"/>
      <c r="I57" s="71"/>
      <c r="J57" s="20"/>
      <c r="K57" s="70">
        <f t="shared" si="0"/>
      </c>
      <c r="L57" s="70"/>
      <c r="M57" s="6">
        <f t="shared" si="2"/>
      </c>
      <c r="N57" s="20"/>
      <c r="O57" s="8"/>
      <c r="P57" s="71"/>
      <c r="Q57" s="71"/>
      <c r="R57" s="72">
        <f t="shared" si="3"/>
      </c>
      <c r="S57" s="72"/>
      <c r="T57" s="73">
        <f t="shared" si="4"/>
      </c>
      <c r="U57" s="73"/>
    </row>
    <row r="58" spans="2:21" ht="13.5">
      <c r="B58" s="20">
        <v>50</v>
      </c>
      <c r="C58" s="70">
        <f t="shared" si="1"/>
      </c>
      <c r="D58" s="70"/>
      <c r="E58" s="20"/>
      <c r="F58" s="8"/>
      <c r="G58" s="20" t="s">
        <v>3</v>
      </c>
      <c r="H58" s="71"/>
      <c r="I58" s="71"/>
      <c r="J58" s="20"/>
      <c r="K58" s="70">
        <f t="shared" si="0"/>
      </c>
      <c r="L58" s="70"/>
      <c r="M58" s="6">
        <f t="shared" si="2"/>
      </c>
      <c r="N58" s="20"/>
      <c r="O58" s="8"/>
      <c r="P58" s="71"/>
      <c r="Q58" s="71"/>
      <c r="R58" s="72">
        <f t="shared" si="3"/>
      </c>
      <c r="S58" s="72"/>
      <c r="T58" s="73">
        <f t="shared" si="4"/>
      </c>
      <c r="U58" s="73"/>
    </row>
    <row r="59" spans="2:21" ht="13.5">
      <c r="B59" s="20">
        <v>51</v>
      </c>
      <c r="C59" s="70">
        <f t="shared" si="1"/>
      </c>
      <c r="D59" s="70"/>
      <c r="E59" s="20"/>
      <c r="F59" s="8"/>
      <c r="G59" s="20" t="s">
        <v>3</v>
      </c>
      <c r="H59" s="71"/>
      <c r="I59" s="71"/>
      <c r="J59" s="20"/>
      <c r="K59" s="70">
        <f t="shared" si="0"/>
      </c>
      <c r="L59" s="70"/>
      <c r="M59" s="6">
        <f t="shared" si="2"/>
      </c>
      <c r="N59" s="20"/>
      <c r="O59" s="8"/>
      <c r="P59" s="71"/>
      <c r="Q59" s="71"/>
      <c r="R59" s="72">
        <f t="shared" si="3"/>
      </c>
      <c r="S59" s="72"/>
      <c r="T59" s="73">
        <f t="shared" si="4"/>
      </c>
      <c r="U59" s="73"/>
    </row>
    <row r="60" spans="2:21" ht="13.5">
      <c r="B60" s="20">
        <v>52</v>
      </c>
      <c r="C60" s="70">
        <f t="shared" si="1"/>
      </c>
      <c r="D60" s="70"/>
      <c r="E60" s="20"/>
      <c r="F60" s="8"/>
      <c r="G60" s="20" t="s">
        <v>3</v>
      </c>
      <c r="H60" s="71"/>
      <c r="I60" s="71"/>
      <c r="J60" s="20"/>
      <c r="K60" s="70">
        <f t="shared" si="0"/>
      </c>
      <c r="L60" s="70"/>
      <c r="M60" s="6">
        <f t="shared" si="2"/>
      </c>
      <c r="N60" s="20"/>
      <c r="O60" s="8"/>
      <c r="P60" s="71"/>
      <c r="Q60" s="71"/>
      <c r="R60" s="72">
        <f t="shared" si="3"/>
      </c>
      <c r="S60" s="72"/>
      <c r="T60" s="73">
        <f t="shared" si="4"/>
      </c>
      <c r="U60" s="73"/>
    </row>
    <row r="61" spans="2:21" ht="13.5">
      <c r="B61" s="20">
        <v>53</v>
      </c>
      <c r="C61" s="70">
        <f t="shared" si="1"/>
      </c>
      <c r="D61" s="70"/>
      <c r="E61" s="20"/>
      <c r="F61" s="8"/>
      <c r="G61" s="20" t="s">
        <v>3</v>
      </c>
      <c r="H61" s="71"/>
      <c r="I61" s="71"/>
      <c r="J61" s="20"/>
      <c r="K61" s="70">
        <f t="shared" si="0"/>
      </c>
      <c r="L61" s="70"/>
      <c r="M61" s="6">
        <f t="shared" si="2"/>
      </c>
      <c r="N61" s="20"/>
      <c r="O61" s="8"/>
      <c r="P61" s="71"/>
      <c r="Q61" s="71"/>
      <c r="R61" s="72">
        <f t="shared" si="3"/>
      </c>
      <c r="S61" s="72"/>
      <c r="T61" s="73">
        <f t="shared" si="4"/>
      </c>
      <c r="U61" s="73"/>
    </row>
    <row r="62" spans="2:21" ht="13.5">
      <c r="B62" s="20">
        <v>54</v>
      </c>
      <c r="C62" s="70">
        <f t="shared" si="1"/>
      </c>
      <c r="D62" s="70"/>
      <c r="E62" s="20"/>
      <c r="F62" s="8"/>
      <c r="G62" s="20" t="s">
        <v>3</v>
      </c>
      <c r="H62" s="71"/>
      <c r="I62" s="71"/>
      <c r="J62" s="20"/>
      <c r="K62" s="70">
        <f t="shared" si="0"/>
      </c>
      <c r="L62" s="70"/>
      <c r="M62" s="6">
        <f t="shared" si="2"/>
      </c>
      <c r="N62" s="20"/>
      <c r="O62" s="8"/>
      <c r="P62" s="71"/>
      <c r="Q62" s="71"/>
      <c r="R62" s="72">
        <f t="shared" si="3"/>
      </c>
      <c r="S62" s="72"/>
      <c r="T62" s="73">
        <f t="shared" si="4"/>
      </c>
      <c r="U62" s="73"/>
    </row>
    <row r="63" spans="2:21" ht="13.5">
      <c r="B63" s="20">
        <v>55</v>
      </c>
      <c r="C63" s="70">
        <f t="shared" si="1"/>
      </c>
      <c r="D63" s="70"/>
      <c r="E63" s="20"/>
      <c r="F63" s="8"/>
      <c r="G63" s="20" t="s">
        <v>4</v>
      </c>
      <c r="H63" s="71"/>
      <c r="I63" s="71"/>
      <c r="J63" s="20"/>
      <c r="K63" s="70">
        <f t="shared" si="0"/>
      </c>
      <c r="L63" s="70"/>
      <c r="M63" s="6">
        <f t="shared" si="2"/>
      </c>
      <c r="N63" s="20"/>
      <c r="O63" s="8"/>
      <c r="P63" s="71"/>
      <c r="Q63" s="71"/>
      <c r="R63" s="72">
        <f t="shared" si="3"/>
      </c>
      <c r="S63" s="72"/>
      <c r="T63" s="73">
        <f t="shared" si="4"/>
      </c>
      <c r="U63" s="73"/>
    </row>
    <row r="64" spans="2:21" ht="13.5">
      <c r="B64" s="20">
        <v>56</v>
      </c>
      <c r="C64" s="70">
        <f t="shared" si="1"/>
      </c>
      <c r="D64" s="70"/>
      <c r="E64" s="20"/>
      <c r="F64" s="8"/>
      <c r="G64" s="20" t="s">
        <v>3</v>
      </c>
      <c r="H64" s="71"/>
      <c r="I64" s="71"/>
      <c r="J64" s="20"/>
      <c r="K64" s="70">
        <f t="shared" si="0"/>
      </c>
      <c r="L64" s="70"/>
      <c r="M64" s="6">
        <f t="shared" si="2"/>
      </c>
      <c r="N64" s="20"/>
      <c r="O64" s="8"/>
      <c r="P64" s="71"/>
      <c r="Q64" s="71"/>
      <c r="R64" s="72">
        <f t="shared" si="3"/>
      </c>
      <c r="S64" s="72"/>
      <c r="T64" s="73">
        <f t="shared" si="4"/>
      </c>
      <c r="U64" s="73"/>
    </row>
    <row r="65" spans="2:21" ht="13.5">
      <c r="B65" s="20">
        <v>57</v>
      </c>
      <c r="C65" s="70">
        <f t="shared" si="1"/>
      </c>
      <c r="D65" s="70"/>
      <c r="E65" s="20"/>
      <c r="F65" s="8"/>
      <c r="G65" s="20" t="s">
        <v>3</v>
      </c>
      <c r="H65" s="71"/>
      <c r="I65" s="71"/>
      <c r="J65" s="20"/>
      <c r="K65" s="70">
        <f t="shared" si="0"/>
      </c>
      <c r="L65" s="70"/>
      <c r="M65" s="6">
        <f t="shared" si="2"/>
      </c>
      <c r="N65" s="20"/>
      <c r="O65" s="8"/>
      <c r="P65" s="71"/>
      <c r="Q65" s="71"/>
      <c r="R65" s="72">
        <f t="shared" si="3"/>
      </c>
      <c r="S65" s="72"/>
      <c r="T65" s="73">
        <f t="shared" si="4"/>
      </c>
      <c r="U65" s="73"/>
    </row>
    <row r="66" spans="2:21" ht="13.5">
      <c r="B66" s="20">
        <v>58</v>
      </c>
      <c r="C66" s="70">
        <f t="shared" si="1"/>
      </c>
      <c r="D66" s="70"/>
      <c r="E66" s="20"/>
      <c r="F66" s="8"/>
      <c r="G66" s="20" t="s">
        <v>3</v>
      </c>
      <c r="H66" s="71"/>
      <c r="I66" s="71"/>
      <c r="J66" s="20"/>
      <c r="K66" s="70">
        <f t="shared" si="0"/>
      </c>
      <c r="L66" s="70"/>
      <c r="M66" s="6">
        <f t="shared" si="2"/>
      </c>
      <c r="N66" s="20"/>
      <c r="O66" s="8"/>
      <c r="P66" s="71"/>
      <c r="Q66" s="71"/>
      <c r="R66" s="72">
        <f t="shared" si="3"/>
      </c>
      <c r="S66" s="72"/>
      <c r="T66" s="73">
        <f t="shared" si="4"/>
      </c>
      <c r="U66" s="73"/>
    </row>
    <row r="67" spans="2:21" ht="13.5">
      <c r="B67" s="20">
        <v>59</v>
      </c>
      <c r="C67" s="70">
        <f t="shared" si="1"/>
      </c>
      <c r="D67" s="70"/>
      <c r="E67" s="20"/>
      <c r="F67" s="8"/>
      <c r="G67" s="20" t="s">
        <v>3</v>
      </c>
      <c r="H67" s="71"/>
      <c r="I67" s="71"/>
      <c r="J67" s="20"/>
      <c r="K67" s="70">
        <f t="shared" si="0"/>
      </c>
      <c r="L67" s="70"/>
      <c r="M67" s="6">
        <f t="shared" si="2"/>
      </c>
      <c r="N67" s="20"/>
      <c r="O67" s="8"/>
      <c r="P67" s="71"/>
      <c r="Q67" s="71"/>
      <c r="R67" s="72">
        <f t="shared" si="3"/>
      </c>
      <c r="S67" s="72"/>
      <c r="T67" s="73">
        <f t="shared" si="4"/>
      </c>
      <c r="U67" s="73"/>
    </row>
    <row r="68" spans="2:21" ht="13.5">
      <c r="B68" s="20">
        <v>60</v>
      </c>
      <c r="C68" s="70">
        <f t="shared" si="1"/>
      </c>
      <c r="D68" s="70"/>
      <c r="E68" s="20"/>
      <c r="F68" s="8"/>
      <c r="G68" s="20" t="s">
        <v>4</v>
      </c>
      <c r="H68" s="71"/>
      <c r="I68" s="71"/>
      <c r="J68" s="20"/>
      <c r="K68" s="70">
        <f t="shared" si="0"/>
      </c>
      <c r="L68" s="70"/>
      <c r="M68" s="6">
        <f t="shared" si="2"/>
      </c>
      <c r="N68" s="20"/>
      <c r="O68" s="8"/>
      <c r="P68" s="71"/>
      <c r="Q68" s="71"/>
      <c r="R68" s="72">
        <f t="shared" si="3"/>
      </c>
      <c r="S68" s="72"/>
      <c r="T68" s="73">
        <f t="shared" si="4"/>
      </c>
      <c r="U68" s="73"/>
    </row>
    <row r="69" spans="2:21" ht="13.5">
      <c r="B69" s="20">
        <v>61</v>
      </c>
      <c r="C69" s="70">
        <f t="shared" si="1"/>
      </c>
      <c r="D69" s="70"/>
      <c r="E69" s="20"/>
      <c r="F69" s="8"/>
      <c r="G69" s="20" t="s">
        <v>4</v>
      </c>
      <c r="H69" s="71"/>
      <c r="I69" s="71"/>
      <c r="J69" s="20"/>
      <c r="K69" s="70">
        <f t="shared" si="0"/>
      </c>
      <c r="L69" s="70"/>
      <c r="M69" s="6">
        <f t="shared" si="2"/>
      </c>
      <c r="N69" s="20"/>
      <c r="O69" s="8"/>
      <c r="P69" s="71"/>
      <c r="Q69" s="71"/>
      <c r="R69" s="72">
        <f t="shared" si="3"/>
      </c>
      <c r="S69" s="72"/>
      <c r="T69" s="73">
        <f t="shared" si="4"/>
      </c>
      <c r="U69" s="73"/>
    </row>
    <row r="70" spans="2:21" ht="13.5">
      <c r="B70" s="20">
        <v>62</v>
      </c>
      <c r="C70" s="70">
        <f t="shared" si="1"/>
      </c>
      <c r="D70" s="70"/>
      <c r="E70" s="20"/>
      <c r="F70" s="8"/>
      <c r="G70" s="20" t="s">
        <v>3</v>
      </c>
      <c r="H70" s="71"/>
      <c r="I70" s="71"/>
      <c r="J70" s="20"/>
      <c r="K70" s="70">
        <f t="shared" si="0"/>
      </c>
      <c r="L70" s="70"/>
      <c r="M70" s="6">
        <f t="shared" si="2"/>
      </c>
      <c r="N70" s="20"/>
      <c r="O70" s="8"/>
      <c r="P70" s="71"/>
      <c r="Q70" s="71"/>
      <c r="R70" s="72">
        <f t="shared" si="3"/>
      </c>
      <c r="S70" s="72"/>
      <c r="T70" s="73">
        <f t="shared" si="4"/>
      </c>
      <c r="U70" s="73"/>
    </row>
    <row r="71" spans="2:21" ht="13.5">
      <c r="B71" s="20">
        <v>63</v>
      </c>
      <c r="C71" s="70">
        <f t="shared" si="1"/>
      </c>
      <c r="D71" s="70"/>
      <c r="E71" s="20"/>
      <c r="F71" s="8"/>
      <c r="G71" s="20" t="s">
        <v>4</v>
      </c>
      <c r="H71" s="71"/>
      <c r="I71" s="71"/>
      <c r="J71" s="20"/>
      <c r="K71" s="70">
        <f t="shared" si="0"/>
      </c>
      <c r="L71" s="70"/>
      <c r="M71" s="6">
        <f t="shared" si="2"/>
      </c>
      <c r="N71" s="20"/>
      <c r="O71" s="8"/>
      <c r="P71" s="71"/>
      <c r="Q71" s="71"/>
      <c r="R71" s="72">
        <f t="shared" si="3"/>
      </c>
      <c r="S71" s="72"/>
      <c r="T71" s="73">
        <f t="shared" si="4"/>
      </c>
      <c r="U71" s="73"/>
    </row>
    <row r="72" spans="2:21" ht="13.5">
      <c r="B72" s="20">
        <v>64</v>
      </c>
      <c r="C72" s="70">
        <f t="shared" si="1"/>
      </c>
      <c r="D72" s="70"/>
      <c r="E72" s="20"/>
      <c r="F72" s="8"/>
      <c r="G72" s="20" t="s">
        <v>3</v>
      </c>
      <c r="H72" s="71"/>
      <c r="I72" s="71"/>
      <c r="J72" s="20"/>
      <c r="K72" s="70">
        <f t="shared" si="0"/>
      </c>
      <c r="L72" s="70"/>
      <c r="M72" s="6">
        <f t="shared" si="2"/>
      </c>
      <c r="N72" s="20"/>
      <c r="O72" s="8"/>
      <c r="P72" s="71"/>
      <c r="Q72" s="71"/>
      <c r="R72" s="72">
        <f t="shared" si="3"/>
      </c>
      <c r="S72" s="72"/>
      <c r="T72" s="73">
        <f t="shared" si="4"/>
      </c>
      <c r="U72" s="73"/>
    </row>
    <row r="73" spans="2:21" ht="13.5">
      <c r="B73" s="20">
        <v>65</v>
      </c>
      <c r="C73" s="70">
        <f t="shared" si="1"/>
      </c>
      <c r="D73" s="70"/>
      <c r="E73" s="20"/>
      <c r="F73" s="8"/>
      <c r="G73" s="20" t="s">
        <v>4</v>
      </c>
      <c r="H73" s="71"/>
      <c r="I73" s="71"/>
      <c r="J73" s="20"/>
      <c r="K73" s="70">
        <f aca="true" t="shared" si="5" ref="K73:K108">IF(F73="","",C73*0.03)</f>
      </c>
      <c r="L73" s="70"/>
      <c r="M73" s="6">
        <f t="shared" si="2"/>
      </c>
      <c r="N73" s="20"/>
      <c r="O73" s="8"/>
      <c r="P73" s="71"/>
      <c r="Q73" s="71"/>
      <c r="R73" s="72">
        <f t="shared" si="3"/>
      </c>
      <c r="S73" s="72"/>
      <c r="T73" s="73">
        <f t="shared" si="4"/>
      </c>
      <c r="U73" s="73"/>
    </row>
    <row r="74" spans="2:21" ht="13.5">
      <c r="B74" s="20">
        <v>66</v>
      </c>
      <c r="C74" s="70">
        <f aca="true" t="shared" si="6" ref="C74:C108">IF(R73="","",C73+R73)</f>
      </c>
      <c r="D74" s="70"/>
      <c r="E74" s="20"/>
      <c r="F74" s="8"/>
      <c r="G74" s="20" t="s">
        <v>4</v>
      </c>
      <c r="H74" s="71"/>
      <c r="I74" s="71"/>
      <c r="J74" s="20"/>
      <c r="K74" s="70">
        <f t="shared" si="5"/>
      </c>
      <c r="L74" s="70"/>
      <c r="M74" s="6">
        <f aca="true" t="shared" si="7" ref="M74:M108">IF(J74="","",(K74/J74)/1000)</f>
      </c>
      <c r="N74" s="20"/>
      <c r="O74" s="8"/>
      <c r="P74" s="71"/>
      <c r="Q74" s="71"/>
      <c r="R74" s="72">
        <f aca="true" t="shared" si="8" ref="R74:R108">IF(O74="","",(IF(G74="売",H74-P74,P74-H74))*M74*100000)</f>
      </c>
      <c r="S74" s="72"/>
      <c r="T74" s="73">
        <f aca="true" t="shared" si="9" ref="T74:T108">IF(O74="","",IF(R74&lt;0,J74*(-1),IF(G74="買",(P74-H74)*100,(H74-P74)*100)))</f>
      </c>
      <c r="U74" s="73"/>
    </row>
    <row r="75" spans="2:21" ht="13.5">
      <c r="B75" s="20">
        <v>67</v>
      </c>
      <c r="C75" s="70">
        <f t="shared" si="6"/>
      </c>
      <c r="D75" s="70"/>
      <c r="E75" s="20"/>
      <c r="F75" s="8"/>
      <c r="G75" s="20" t="s">
        <v>3</v>
      </c>
      <c r="H75" s="71"/>
      <c r="I75" s="71"/>
      <c r="J75" s="20"/>
      <c r="K75" s="70">
        <f t="shared" si="5"/>
      </c>
      <c r="L75" s="70"/>
      <c r="M75" s="6">
        <f t="shared" si="7"/>
      </c>
      <c r="N75" s="20"/>
      <c r="O75" s="8"/>
      <c r="P75" s="71"/>
      <c r="Q75" s="71"/>
      <c r="R75" s="72">
        <f t="shared" si="8"/>
      </c>
      <c r="S75" s="72"/>
      <c r="T75" s="73">
        <f t="shared" si="9"/>
      </c>
      <c r="U75" s="73"/>
    </row>
    <row r="76" spans="2:21" ht="13.5">
      <c r="B76" s="20">
        <v>68</v>
      </c>
      <c r="C76" s="70">
        <f t="shared" si="6"/>
      </c>
      <c r="D76" s="70"/>
      <c r="E76" s="20"/>
      <c r="F76" s="8"/>
      <c r="G76" s="20" t="s">
        <v>3</v>
      </c>
      <c r="H76" s="71"/>
      <c r="I76" s="71"/>
      <c r="J76" s="20"/>
      <c r="K76" s="70">
        <f t="shared" si="5"/>
      </c>
      <c r="L76" s="70"/>
      <c r="M76" s="6">
        <f t="shared" si="7"/>
      </c>
      <c r="N76" s="20"/>
      <c r="O76" s="8"/>
      <c r="P76" s="71"/>
      <c r="Q76" s="71"/>
      <c r="R76" s="72">
        <f t="shared" si="8"/>
      </c>
      <c r="S76" s="72"/>
      <c r="T76" s="73">
        <f t="shared" si="9"/>
      </c>
      <c r="U76" s="73"/>
    </row>
    <row r="77" spans="2:21" ht="13.5">
      <c r="B77" s="20">
        <v>69</v>
      </c>
      <c r="C77" s="70">
        <f t="shared" si="6"/>
      </c>
      <c r="D77" s="70"/>
      <c r="E77" s="20"/>
      <c r="F77" s="8"/>
      <c r="G77" s="20" t="s">
        <v>3</v>
      </c>
      <c r="H77" s="71"/>
      <c r="I77" s="71"/>
      <c r="J77" s="20"/>
      <c r="K77" s="70">
        <f t="shared" si="5"/>
      </c>
      <c r="L77" s="70"/>
      <c r="M77" s="6">
        <f t="shared" si="7"/>
      </c>
      <c r="N77" s="20"/>
      <c r="O77" s="8"/>
      <c r="P77" s="71"/>
      <c r="Q77" s="71"/>
      <c r="R77" s="72">
        <f t="shared" si="8"/>
      </c>
      <c r="S77" s="72"/>
      <c r="T77" s="73">
        <f t="shared" si="9"/>
      </c>
      <c r="U77" s="73"/>
    </row>
    <row r="78" spans="2:21" ht="13.5">
      <c r="B78" s="20">
        <v>70</v>
      </c>
      <c r="C78" s="70">
        <f t="shared" si="6"/>
      </c>
      <c r="D78" s="70"/>
      <c r="E78" s="20"/>
      <c r="F78" s="8"/>
      <c r="G78" s="20" t="s">
        <v>4</v>
      </c>
      <c r="H78" s="71"/>
      <c r="I78" s="71"/>
      <c r="J78" s="20"/>
      <c r="K78" s="70">
        <f t="shared" si="5"/>
      </c>
      <c r="L78" s="70"/>
      <c r="M78" s="6">
        <f t="shared" si="7"/>
      </c>
      <c r="N78" s="20"/>
      <c r="O78" s="8"/>
      <c r="P78" s="71"/>
      <c r="Q78" s="71"/>
      <c r="R78" s="72">
        <f t="shared" si="8"/>
      </c>
      <c r="S78" s="72"/>
      <c r="T78" s="73">
        <f t="shared" si="9"/>
      </c>
      <c r="U78" s="73"/>
    </row>
    <row r="79" spans="2:21" ht="13.5">
      <c r="B79" s="20">
        <v>71</v>
      </c>
      <c r="C79" s="70">
        <f t="shared" si="6"/>
      </c>
      <c r="D79" s="70"/>
      <c r="E79" s="20"/>
      <c r="F79" s="8"/>
      <c r="G79" s="20" t="s">
        <v>3</v>
      </c>
      <c r="H79" s="71"/>
      <c r="I79" s="71"/>
      <c r="J79" s="20"/>
      <c r="K79" s="70">
        <f t="shared" si="5"/>
      </c>
      <c r="L79" s="70"/>
      <c r="M79" s="6">
        <f t="shared" si="7"/>
      </c>
      <c r="N79" s="20"/>
      <c r="O79" s="8"/>
      <c r="P79" s="71"/>
      <c r="Q79" s="71"/>
      <c r="R79" s="72">
        <f t="shared" si="8"/>
      </c>
      <c r="S79" s="72"/>
      <c r="T79" s="73">
        <f t="shared" si="9"/>
      </c>
      <c r="U79" s="73"/>
    </row>
    <row r="80" spans="2:21" ht="13.5">
      <c r="B80" s="20">
        <v>72</v>
      </c>
      <c r="C80" s="70">
        <f t="shared" si="6"/>
      </c>
      <c r="D80" s="70"/>
      <c r="E80" s="20"/>
      <c r="F80" s="8"/>
      <c r="G80" s="20" t="s">
        <v>4</v>
      </c>
      <c r="H80" s="71"/>
      <c r="I80" s="71"/>
      <c r="J80" s="20"/>
      <c r="K80" s="70">
        <f t="shared" si="5"/>
      </c>
      <c r="L80" s="70"/>
      <c r="M80" s="6">
        <f t="shared" si="7"/>
      </c>
      <c r="N80" s="20"/>
      <c r="O80" s="8"/>
      <c r="P80" s="71"/>
      <c r="Q80" s="71"/>
      <c r="R80" s="72">
        <f t="shared" si="8"/>
      </c>
      <c r="S80" s="72"/>
      <c r="T80" s="73">
        <f t="shared" si="9"/>
      </c>
      <c r="U80" s="73"/>
    </row>
    <row r="81" spans="2:21" ht="13.5">
      <c r="B81" s="20">
        <v>73</v>
      </c>
      <c r="C81" s="70">
        <f t="shared" si="6"/>
      </c>
      <c r="D81" s="70"/>
      <c r="E81" s="20"/>
      <c r="F81" s="8"/>
      <c r="G81" s="20" t="s">
        <v>3</v>
      </c>
      <c r="H81" s="71"/>
      <c r="I81" s="71"/>
      <c r="J81" s="20"/>
      <c r="K81" s="70">
        <f t="shared" si="5"/>
      </c>
      <c r="L81" s="70"/>
      <c r="M81" s="6">
        <f t="shared" si="7"/>
      </c>
      <c r="N81" s="20"/>
      <c r="O81" s="8"/>
      <c r="P81" s="71"/>
      <c r="Q81" s="71"/>
      <c r="R81" s="72">
        <f t="shared" si="8"/>
      </c>
      <c r="S81" s="72"/>
      <c r="T81" s="73">
        <f t="shared" si="9"/>
      </c>
      <c r="U81" s="73"/>
    </row>
    <row r="82" spans="2:21" ht="13.5">
      <c r="B82" s="20">
        <v>74</v>
      </c>
      <c r="C82" s="70">
        <f t="shared" si="6"/>
      </c>
      <c r="D82" s="70"/>
      <c r="E82" s="20"/>
      <c r="F82" s="8"/>
      <c r="G82" s="20" t="s">
        <v>3</v>
      </c>
      <c r="H82" s="71"/>
      <c r="I82" s="71"/>
      <c r="J82" s="20"/>
      <c r="K82" s="70">
        <f t="shared" si="5"/>
      </c>
      <c r="L82" s="70"/>
      <c r="M82" s="6">
        <f t="shared" si="7"/>
      </c>
      <c r="N82" s="20"/>
      <c r="O82" s="8"/>
      <c r="P82" s="71"/>
      <c r="Q82" s="71"/>
      <c r="R82" s="72">
        <f t="shared" si="8"/>
      </c>
      <c r="S82" s="72"/>
      <c r="T82" s="73">
        <f t="shared" si="9"/>
      </c>
      <c r="U82" s="73"/>
    </row>
    <row r="83" spans="2:21" ht="13.5">
      <c r="B83" s="20">
        <v>75</v>
      </c>
      <c r="C83" s="70">
        <f t="shared" si="6"/>
      </c>
      <c r="D83" s="70"/>
      <c r="E83" s="20"/>
      <c r="F83" s="8"/>
      <c r="G83" s="20" t="s">
        <v>3</v>
      </c>
      <c r="H83" s="71"/>
      <c r="I83" s="71"/>
      <c r="J83" s="20"/>
      <c r="K83" s="70">
        <f t="shared" si="5"/>
      </c>
      <c r="L83" s="70"/>
      <c r="M83" s="6">
        <f t="shared" si="7"/>
      </c>
      <c r="N83" s="20"/>
      <c r="O83" s="8"/>
      <c r="P83" s="71"/>
      <c r="Q83" s="71"/>
      <c r="R83" s="72">
        <f t="shared" si="8"/>
      </c>
      <c r="S83" s="72"/>
      <c r="T83" s="73">
        <f t="shared" si="9"/>
      </c>
      <c r="U83" s="73"/>
    </row>
    <row r="84" spans="2:21" ht="13.5">
      <c r="B84" s="20">
        <v>76</v>
      </c>
      <c r="C84" s="70">
        <f t="shared" si="6"/>
      </c>
      <c r="D84" s="70"/>
      <c r="E84" s="20"/>
      <c r="F84" s="8"/>
      <c r="G84" s="20" t="s">
        <v>3</v>
      </c>
      <c r="H84" s="71"/>
      <c r="I84" s="71"/>
      <c r="J84" s="20"/>
      <c r="K84" s="70">
        <f t="shared" si="5"/>
      </c>
      <c r="L84" s="70"/>
      <c r="M84" s="6">
        <f t="shared" si="7"/>
      </c>
      <c r="N84" s="20"/>
      <c r="O84" s="8"/>
      <c r="P84" s="71"/>
      <c r="Q84" s="71"/>
      <c r="R84" s="72">
        <f t="shared" si="8"/>
      </c>
      <c r="S84" s="72"/>
      <c r="T84" s="73">
        <f t="shared" si="9"/>
      </c>
      <c r="U84" s="73"/>
    </row>
    <row r="85" spans="2:21" ht="13.5">
      <c r="B85" s="20">
        <v>77</v>
      </c>
      <c r="C85" s="70">
        <f t="shared" si="6"/>
      </c>
      <c r="D85" s="70"/>
      <c r="E85" s="20"/>
      <c r="F85" s="8"/>
      <c r="G85" s="20" t="s">
        <v>4</v>
      </c>
      <c r="H85" s="71"/>
      <c r="I85" s="71"/>
      <c r="J85" s="20"/>
      <c r="K85" s="70">
        <f t="shared" si="5"/>
      </c>
      <c r="L85" s="70"/>
      <c r="M85" s="6">
        <f t="shared" si="7"/>
      </c>
      <c r="N85" s="20"/>
      <c r="O85" s="8"/>
      <c r="P85" s="71"/>
      <c r="Q85" s="71"/>
      <c r="R85" s="72">
        <f t="shared" si="8"/>
      </c>
      <c r="S85" s="72"/>
      <c r="T85" s="73">
        <f t="shared" si="9"/>
      </c>
      <c r="U85" s="73"/>
    </row>
    <row r="86" spans="2:21" ht="13.5">
      <c r="B86" s="20">
        <v>78</v>
      </c>
      <c r="C86" s="70">
        <f t="shared" si="6"/>
      </c>
      <c r="D86" s="70"/>
      <c r="E86" s="20"/>
      <c r="F86" s="8"/>
      <c r="G86" s="20" t="s">
        <v>3</v>
      </c>
      <c r="H86" s="71"/>
      <c r="I86" s="71"/>
      <c r="J86" s="20"/>
      <c r="K86" s="70">
        <f t="shared" si="5"/>
      </c>
      <c r="L86" s="70"/>
      <c r="M86" s="6">
        <f t="shared" si="7"/>
      </c>
      <c r="N86" s="20"/>
      <c r="O86" s="8"/>
      <c r="P86" s="71"/>
      <c r="Q86" s="71"/>
      <c r="R86" s="72">
        <f t="shared" si="8"/>
      </c>
      <c r="S86" s="72"/>
      <c r="T86" s="73">
        <f t="shared" si="9"/>
      </c>
      <c r="U86" s="73"/>
    </row>
    <row r="87" spans="2:21" ht="13.5">
      <c r="B87" s="20">
        <v>79</v>
      </c>
      <c r="C87" s="70">
        <f t="shared" si="6"/>
      </c>
      <c r="D87" s="70"/>
      <c r="E87" s="20"/>
      <c r="F87" s="8"/>
      <c r="G87" s="20" t="s">
        <v>4</v>
      </c>
      <c r="H87" s="71"/>
      <c r="I87" s="71"/>
      <c r="J87" s="20"/>
      <c r="K87" s="70">
        <f t="shared" si="5"/>
      </c>
      <c r="L87" s="70"/>
      <c r="M87" s="6">
        <f t="shared" si="7"/>
      </c>
      <c r="N87" s="20"/>
      <c r="O87" s="8"/>
      <c r="P87" s="71"/>
      <c r="Q87" s="71"/>
      <c r="R87" s="72">
        <f t="shared" si="8"/>
      </c>
      <c r="S87" s="72"/>
      <c r="T87" s="73">
        <f t="shared" si="9"/>
      </c>
      <c r="U87" s="73"/>
    </row>
    <row r="88" spans="2:21" ht="13.5">
      <c r="B88" s="20">
        <v>80</v>
      </c>
      <c r="C88" s="70">
        <f t="shared" si="6"/>
      </c>
      <c r="D88" s="70"/>
      <c r="E88" s="20"/>
      <c r="F88" s="8"/>
      <c r="G88" s="20" t="s">
        <v>4</v>
      </c>
      <c r="H88" s="71"/>
      <c r="I88" s="71"/>
      <c r="J88" s="20"/>
      <c r="K88" s="70">
        <f t="shared" si="5"/>
      </c>
      <c r="L88" s="70"/>
      <c r="M88" s="6">
        <f t="shared" si="7"/>
      </c>
      <c r="N88" s="20"/>
      <c r="O88" s="8"/>
      <c r="P88" s="71"/>
      <c r="Q88" s="71"/>
      <c r="R88" s="72">
        <f t="shared" si="8"/>
      </c>
      <c r="S88" s="72"/>
      <c r="T88" s="73">
        <f t="shared" si="9"/>
      </c>
      <c r="U88" s="73"/>
    </row>
    <row r="89" spans="2:21" ht="13.5">
      <c r="B89" s="20">
        <v>81</v>
      </c>
      <c r="C89" s="70">
        <f t="shared" si="6"/>
      </c>
      <c r="D89" s="70"/>
      <c r="E89" s="20"/>
      <c r="F89" s="8"/>
      <c r="G89" s="20" t="s">
        <v>4</v>
      </c>
      <c r="H89" s="71"/>
      <c r="I89" s="71"/>
      <c r="J89" s="20"/>
      <c r="K89" s="70">
        <f t="shared" si="5"/>
      </c>
      <c r="L89" s="70"/>
      <c r="M89" s="6">
        <f t="shared" si="7"/>
      </c>
      <c r="N89" s="20"/>
      <c r="O89" s="8"/>
      <c r="P89" s="71"/>
      <c r="Q89" s="71"/>
      <c r="R89" s="72">
        <f t="shared" si="8"/>
      </c>
      <c r="S89" s="72"/>
      <c r="T89" s="73">
        <f t="shared" si="9"/>
      </c>
      <c r="U89" s="73"/>
    </row>
    <row r="90" spans="2:21" ht="13.5">
      <c r="B90" s="20">
        <v>82</v>
      </c>
      <c r="C90" s="70">
        <f t="shared" si="6"/>
      </c>
      <c r="D90" s="70"/>
      <c r="E90" s="20"/>
      <c r="F90" s="8"/>
      <c r="G90" s="20" t="s">
        <v>4</v>
      </c>
      <c r="H90" s="71"/>
      <c r="I90" s="71"/>
      <c r="J90" s="20"/>
      <c r="K90" s="70">
        <f t="shared" si="5"/>
      </c>
      <c r="L90" s="70"/>
      <c r="M90" s="6">
        <f t="shared" si="7"/>
      </c>
      <c r="N90" s="20"/>
      <c r="O90" s="8"/>
      <c r="P90" s="71"/>
      <c r="Q90" s="71"/>
      <c r="R90" s="72">
        <f t="shared" si="8"/>
      </c>
      <c r="S90" s="72"/>
      <c r="T90" s="73">
        <f t="shared" si="9"/>
      </c>
      <c r="U90" s="73"/>
    </row>
    <row r="91" spans="2:21" ht="13.5">
      <c r="B91" s="20">
        <v>83</v>
      </c>
      <c r="C91" s="70">
        <f t="shared" si="6"/>
      </c>
      <c r="D91" s="70"/>
      <c r="E91" s="20"/>
      <c r="F91" s="8"/>
      <c r="G91" s="20" t="s">
        <v>4</v>
      </c>
      <c r="H91" s="71"/>
      <c r="I91" s="71"/>
      <c r="J91" s="20"/>
      <c r="K91" s="70">
        <f t="shared" si="5"/>
      </c>
      <c r="L91" s="70"/>
      <c r="M91" s="6">
        <f t="shared" si="7"/>
      </c>
      <c r="N91" s="20"/>
      <c r="O91" s="8"/>
      <c r="P91" s="71"/>
      <c r="Q91" s="71"/>
      <c r="R91" s="72">
        <f t="shared" si="8"/>
      </c>
      <c r="S91" s="72"/>
      <c r="T91" s="73">
        <f t="shared" si="9"/>
      </c>
      <c r="U91" s="73"/>
    </row>
    <row r="92" spans="2:21" ht="13.5">
      <c r="B92" s="20">
        <v>84</v>
      </c>
      <c r="C92" s="70">
        <f t="shared" si="6"/>
      </c>
      <c r="D92" s="70"/>
      <c r="E92" s="20"/>
      <c r="F92" s="8"/>
      <c r="G92" s="20" t="s">
        <v>3</v>
      </c>
      <c r="H92" s="71"/>
      <c r="I92" s="71"/>
      <c r="J92" s="20"/>
      <c r="K92" s="70">
        <f t="shared" si="5"/>
      </c>
      <c r="L92" s="70"/>
      <c r="M92" s="6">
        <f t="shared" si="7"/>
      </c>
      <c r="N92" s="20"/>
      <c r="O92" s="8"/>
      <c r="P92" s="71"/>
      <c r="Q92" s="71"/>
      <c r="R92" s="72">
        <f t="shared" si="8"/>
      </c>
      <c r="S92" s="72"/>
      <c r="T92" s="73">
        <f t="shared" si="9"/>
      </c>
      <c r="U92" s="73"/>
    </row>
    <row r="93" spans="2:21" ht="13.5">
      <c r="B93" s="20">
        <v>85</v>
      </c>
      <c r="C93" s="70">
        <f t="shared" si="6"/>
      </c>
      <c r="D93" s="70"/>
      <c r="E93" s="20"/>
      <c r="F93" s="8"/>
      <c r="G93" s="20" t="s">
        <v>4</v>
      </c>
      <c r="H93" s="71"/>
      <c r="I93" s="71"/>
      <c r="J93" s="20"/>
      <c r="K93" s="70">
        <f t="shared" si="5"/>
      </c>
      <c r="L93" s="70"/>
      <c r="M93" s="6">
        <f t="shared" si="7"/>
      </c>
      <c r="N93" s="20"/>
      <c r="O93" s="8"/>
      <c r="P93" s="71"/>
      <c r="Q93" s="71"/>
      <c r="R93" s="72">
        <f t="shared" si="8"/>
      </c>
      <c r="S93" s="72"/>
      <c r="T93" s="73">
        <f t="shared" si="9"/>
      </c>
      <c r="U93" s="73"/>
    </row>
    <row r="94" spans="2:21" ht="13.5">
      <c r="B94" s="20">
        <v>86</v>
      </c>
      <c r="C94" s="70">
        <f t="shared" si="6"/>
      </c>
      <c r="D94" s="70"/>
      <c r="E94" s="20"/>
      <c r="F94" s="8"/>
      <c r="G94" s="20" t="s">
        <v>3</v>
      </c>
      <c r="H94" s="71"/>
      <c r="I94" s="71"/>
      <c r="J94" s="20"/>
      <c r="K94" s="70">
        <f t="shared" si="5"/>
      </c>
      <c r="L94" s="70"/>
      <c r="M94" s="6">
        <f t="shared" si="7"/>
      </c>
      <c r="N94" s="20"/>
      <c r="O94" s="8"/>
      <c r="P94" s="71"/>
      <c r="Q94" s="71"/>
      <c r="R94" s="72">
        <f t="shared" si="8"/>
      </c>
      <c r="S94" s="72"/>
      <c r="T94" s="73">
        <f t="shared" si="9"/>
      </c>
      <c r="U94" s="73"/>
    </row>
    <row r="95" spans="2:21" ht="13.5">
      <c r="B95" s="20">
        <v>87</v>
      </c>
      <c r="C95" s="70">
        <f t="shared" si="6"/>
      </c>
      <c r="D95" s="70"/>
      <c r="E95" s="20"/>
      <c r="F95" s="8"/>
      <c r="G95" s="20" t="s">
        <v>4</v>
      </c>
      <c r="H95" s="71"/>
      <c r="I95" s="71"/>
      <c r="J95" s="20"/>
      <c r="K95" s="70">
        <f t="shared" si="5"/>
      </c>
      <c r="L95" s="70"/>
      <c r="M95" s="6">
        <f t="shared" si="7"/>
      </c>
      <c r="N95" s="20"/>
      <c r="O95" s="8"/>
      <c r="P95" s="71"/>
      <c r="Q95" s="71"/>
      <c r="R95" s="72">
        <f t="shared" si="8"/>
      </c>
      <c r="S95" s="72"/>
      <c r="T95" s="73">
        <f t="shared" si="9"/>
      </c>
      <c r="U95" s="73"/>
    </row>
    <row r="96" spans="2:21" ht="13.5">
      <c r="B96" s="20">
        <v>88</v>
      </c>
      <c r="C96" s="70">
        <f t="shared" si="6"/>
      </c>
      <c r="D96" s="70"/>
      <c r="E96" s="20"/>
      <c r="F96" s="8"/>
      <c r="G96" s="20" t="s">
        <v>3</v>
      </c>
      <c r="H96" s="71"/>
      <c r="I96" s="71"/>
      <c r="J96" s="20"/>
      <c r="K96" s="70">
        <f t="shared" si="5"/>
      </c>
      <c r="L96" s="70"/>
      <c r="M96" s="6">
        <f t="shared" si="7"/>
      </c>
      <c r="N96" s="20"/>
      <c r="O96" s="8"/>
      <c r="P96" s="71"/>
      <c r="Q96" s="71"/>
      <c r="R96" s="72">
        <f t="shared" si="8"/>
      </c>
      <c r="S96" s="72"/>
      <c r="T96" s="73">
        <f t="shared" si="9"/>
      </c>
      <c r="U96" s="73"/>
    </row>
    <row r="97" spans="2:21" ht="13.5">
      <c r="B97" s="20">
        <v>89</v>
      </c>
      <c r="C97" s="70">
        <f t="shared" si="6"/>
      </c>
      <c r="D97" s="70"/>
      <c r="E97" s="20"/>
      <c r="F97" s="8"/>
      <c r="G97" s="20" t="s">
        <v>4</v>
      </c>
      <c r="H97" s="71"/>
      <c r="I97" s="71"/>
      <c r="J97" s="20"/>
      <c r="K97" s="70">
        <f t="shared" si="5"/>
      </c>
      <c r="L97" s="70"/>
      <c r="M97" s="6">
        <f t="shared" si="7"/>
      </c>
      <c r="N97" s="20"/>
      <c r="O97" s="8"/>
      <c r="P97" s="71"/>
      <c r="Q97" s="71"/>
      <c r="R97" s="72">
        <f t="shared" si="8"/>
      </c>
      <c r="S97" s="72"/>
      <c r="T97" s="73">
        <f t="shared" si="9"/>
      </c>
      <c r="U97" s="73"/>
    </row>
    <row r="98" spans="2:21" ht="13.5">
      <c r="B98" s="20">
        <v>90</v>
      </c>
      <c r="C98" s="70">
        <f t="shared" si="6"/>
      </c>
      <c r="D98" s="70"/>
      <c r="E98" s="20"/>
      <c r="F98" s="8"/>
      <c r="G98" s="20" t="s">
        <v>3</v>
      </c>
      <c r="H98" s="71"/>
      <c r="I98" s="71"/>
      <c r="J98" s="20"/>
      <c r="K98" s="70">
        <f t="shared" si="5"/>
      </c>
      <c r="L98" s="70"/>
      <c r="M98" s="6">
        <f t="shared" si="7"/>
      </c>
      <c r="N98" s="20"/>
      <c r="O98" s="8"/>
      <c r="P98" s="71"/>
      <c r="Q98" s="71"/>
      <c r="R98" s="72">
        <f t="shared" si="8"/>
      </c>
      <c r="S98" s="72"/>
      <c r="T98" s="73">
        <f t="shared" si="9"/>
      </c>
      <c r="U98" s="73"/>
    </row>
    <row r="99" spans="2:21" ht="13.5">
      <c r="B99" s="20">
        <v>91</v>
      </c>
      <c r="C99" s="70">
        <f t="shared" si="6"/>
      </c>
      <c r="D99" s="70"/>
      <c r="E99" s="20"/>
      <c r="F99" s="8"/>
      <c r="G99" s="20" t="s">
        <v>4</v>
      </c>
      <c r="H99" s="71"/>
      <c r="I99" s="71"/>
      <c r="J99" s="20"/>
      <c r="K99" s="70">
        <f t="shared" si="5"/>
      </c>
      <c r="L99" s="70"/>
      <c r="M99" s="6">
        <f t="shared" si="7"/>
      </c>
      <c r="N99" s="20"/>
      <c r="O99" s="8"/>
      <c r="P99" s="71"/>
      <c r="Q99" s="71"/>
      <c r="R99" s="72">
        <f t="shared" si="8"/>
      </c>
      <c r="S99" s="72"/>
      <c r="T99" s="73">
        <f t="shared" si="9"/>
      </c>
      <c r="U99" s="73"/>
    </row>
    <row r="100" spans="2:21" ht="13.5">
      <c r="B100" s="20">
        <v>92</v>
      </c>
      <c r="C100" s="70">
        <f t="shared" si="6"/>
      </c>
      <c r="D100" s="70"/>
      <c r="E100" s="20"/>
      <c r="F100" s="8"/>
      <c r="G100" s="20" t="s">
        <v>4</v>
      </c>
      <c r="H100" s="71"/>
      <c r="I100" s="71"/>
      <c r="J100" s="20"/>
      <c r="K100" s="70">
        <f t="shared" si="5"/>
      </c>
      <c r="L100" s="70"/>
      <c r="M100" s="6">
        <f t="shared" si="7"/>
      </c>
      <c r="N100" s="20"/>
      <c r="O100" s="8"/>
      <c r="P100" s="71"/>
      <c r="Q100" s="71"/>
      <c r="R100" s="72">
        <f t="shared" si="8"/>
      </c>
      <c r="S100" s="72"/>
      <c r="T100" s="73">
        <f t="shared" si="9"/>
      </c>
      <c r="U100" s="73"/>
    </row>
    <row r="101" spans="2:21" ht="13.5">
      <c r="B101" s="20">
        <v>93</v>
      </c>
      <c r="C101" s="70">
        <f t="shared" si="6"/>
      </c>
      <c r="D101" s="70"/>
      <c r="E101" s="20"/>
      <c r="F101" s="8"/>
      <c r="G101" s="20" t="s">
        <v>3</v>
      </c>
      <c r="H101" s="71"/>
      <c r="I101" s="71"/>
      <c r="J101" s="20"/>
      <c r="K101" s="70">
        <f t="shared" si="5"/>
      </c>
      <c r="L101" s="70"/>
      <c r="M101" s="6">
        <f t="shared" si="7"/>
      </c>
      <c r="N101" s="20"/>
      <c r="O101" s="8"/>
      <c r="P101" s="71"/>
      <c r="Q101" s="71"/>
      <c r="R101" s="72">
        <f t="shared" si="8"/>
      </c>
      <c r="S101" s="72"/>
      <c r="T101" s="73">
        <f t="shared" si="9"/>
      </c>
      <c r="U101" s="73"/>
    </row>
    <row r="102" spans="2:21" ht="13.5">
      <c r="B102" s="20">
        <v>94</v>
      </c>
      <c r="C102" s="70">
        <f t="shared" si="6"/>
      </c>
      <c r="D102" s="70"/>
      <c r="E102" s="20"/>
      <c r="F102" s="8"/>
      <c r="G102" s="20" t="s">
        <v>3</v>
      </c>
      <c r="H102" s="71"/>
      <c r="I102" s="71"/>
      <c r="J102" s="20"/>
      <c r="K102" s="70">
        <f t="shared" si="5"/>
      </c>
      <c r="L102" s="70"/>
      <c r="M102" s="6">
        <f t="shared" si="7"/>
      </c>
      <c r="N102" s="20"/>
      <c r="O102" s="8"/>
      <c r="P102" s="71"/>
      <c r="Q102" s="71"/>
      <c r="R102" s="72">
        <f t="shared" si="8"/>
      </c>
      <c r="S102" s="72"/>
      <c r="T102" s="73">
        <f t="shared" si="9"/>
      </c>
      <c r="U102" s="73"/>
    </row>
    <row r="103" spans="2:21" ht="13.5">
      <c r="B103" s="20">
        <v>95</v>
      </c>
      <c r="C103" s="70">
        <f t="shared" si="6"/>
      </c>
      <c r="D103" s="70"/>
      <c r="E103" s="20"/>
      <c r="F103" s="8"/>
      <c r="G103" s="20" t="s">
        <v>3</v>
      </c>
      <c r="H103" s="71"/>
      <c r="I103" s="71"/>
      <c r="J103" s="20"/>
      <c r="K103" s="70">
        <f t="shared" si="5"/>
      </c>
      <c r="L103" s="70"/>
      <c r="M103" s="6">
        <f t="shared" si="7"/>
      </c>
      <c r="N103" s="20"/>
      <c r="O103" s="8"/>
      <c r="P103" s="71"/>
      <c r="Q103" s="71"/>
      <c r="R103" s="72">
        <f t="shared" si="8"/>
      </c>
      <c r="S103" s="72"/>
      <c r="T103" s="73">
        <f t="shared" si="9"/>
      </c>
      <c r="U103" s="73"/>
    </row>
    <row r="104" spans="2:21" ht="13.5">
      <c r="B104" s="20">
        <v>96</v>
      </c>
      <c r="C104" s="70">
        <f t="shared" si="6"/>
      </c>
      <c r="D104" s="70"/>
      <c r="E104" s="20"/>
      <c r="F104" s="8"/>
      <c r="G104" s="20" t="s">
        <v>4</v>
      </c>
      <c r="H104" s="71"/>
      <c r="I104" s="71"/>
      <c r="J104" s="20"/>
      <c r="K104" s="70">
        <f t="shared" si="5"/>
      </c>
      <c r="L104" s="70"/>
      <c r="M104" s="6">
        <f t="shared" si="7"/>
      </c>
      <c r="N104" s="20"/>
      <c r="O104" s="8"/>
      <c r="P104" s="71"/>
      <c r="Q104" s="71"/>
      <c r="R104" s="72">
        <f t="shared" si="8"/>
      </c>
      <c r="S104" s="72"/>
      <c r="T104" s="73">
        <f t="shared" si="9"/>
      </c>
      <c r="U104" s="73"/>
    </row>
    <row r="105" spans="2:21" ht="13.5">
      <c r="B105" s="20">
        <v>97</v>
      </c>
      <c r="C105" s="70">
        <f t="shared" si="6"/>
      </c>
      <c r="D105" s="70"/>
      <c r="E105" s="20"/>
      <c r="F105" s="8"/>
      <c r="G105" s="20" t="s">
        <v>3</v>
      </c>
      <c r="H105" s="71"/>
      <c r="I105" s="71"/>
      <c r="J105" s="20"/>
      <c r="K105" s="70">
        <f t="shared" si="5"/>
      </c>
      <c r="L105" s="70"/>
      <c r="M105" s="6">
        <f t="shared" si="7"/>
      </c>
      <c r="N105" s="20"/>
      <c r="O105" s="8"/>
      <c r="P105" s="71"/>
      <c r="Q105" s="71"/>
      <c r="R105" s="72">
        <f t="shared" si="8"/>
      </c>
      <c r="S105" s="72"/>
      <c r="T105" s="73">
        <f t="shared" si="9"/>
      </c>
      <c r="U105" s="73"/>
    </row>
    <row r="106" spans="2:21" ht="13.5">
      <c r="B106" s="20">
        <v>98</v>
      </c>
      <c r="C106" s="70">
        <f t="shared" si="6"/>
      </c>
      <c r="D106" s="70"/>
      <c r="E106" s="20"/>
      <c r="F106" s="8"/>
      <c r="G106" s="20" t="s">
        <v>4</v>
      </c>
      <c r="H106" s="71"/>
      <c r="I106" s="71"/>
      <c r="J106" s="20"/>
      <c r="K106" s="70">
        <f t="shared" si="5"/>
      </c>
      <c r="L106" s="70"/>
      <c r="M106" s="6">
        <f t="shared" si="7"/>
      </c>
      <c r="N106" s="20"/>
      <c r="O106" s="8"/>
      <c r="P106" s="71"/>
      <c r="Q106" s="71"/>
      <c r="R106" s="72">
        <f t="shared" si="8"/>
      </c>
      <c r="S106" s="72"/>
      <c r="T106" s="73">
        <f t="shared" si="9"/>
      </c>
      <c r="U106" s="73"/>
    </row>
    <row r="107" spans="2:21" ht="13.5">
      <c r="B107" s="20">
        <v>99</v>
      </c>
      <c r="C107" s="70">
        <f t="shared" si="6"/>
      </c>
      <c r="D107" s="70"/>
      <c r="E107" s="20"/>
      <c r="F107" s="8"/>
      <c r="G107" s="20" t="s">
        <v>4</v>
      </c>
      <c r="H107" s="71"/>
      <c r="I107" s="71"/>
      <c r="J107" s="20"/>
      <c r="K107" s="70">
        <f t="shared" si="5"/>
      </c>
      <c r="L107" s="70"/>
      <c r="M107" s="6">
        <f t="shared" si="7"/>
      </c>
      <c r="N107" s="20"/>
      <c r="O107" s="8"/>
      <c r="P107" s="71"/>
      <c r="Q107" s="71"/>
      <c r="R107" s="72">
        <f t="shared" si="8"/>
      </c>
      <c r="S107" s="72"/>
      <c r="T107" s="73">
        <f t="shared" si="9"/>
      </c>
      <c r="U107" s="73"/>
    </row>
    <row r="108" spans="2:21" ht="13.5">
      <c r="B108" s="20">
        <v>100</v>
      </c>
      <c r="C108" s="70">
        <f t="shared" si="6"/>
      </c>
      <c r="D108" s="70"/>
      <c r="E108" s="20"/>
      <c r="F108" s="8"/>
      <c r="G108" s="20" t="s">
        <v>3</v>
      </c>
      <c r="H108" s="71"/>
      <c r="I108" s="71"/>
      <c r="J108" s="20"/>
      <c r="K108" s="70">
        <f t="shared" si="5"/>
      </c>
      <c r="L108" s="70"/>
      <c r="M108" s="6">
        <f t="shared" si="7"/>
      </c>
      <c r="N108" s="20"/>
      <c r="O108" s="8"/>
      <c r="P108" s="71"/>
      <c r="Q108" s="71"/>
      <c r="R108" s="72">
        <f t="shared" si="8"/>
      </c>
      <c r="S108" s="72"/>
      <c r="T108" s="73">
        <f t="shared" si="9"/>
      </c>
      <c r="U108" s="73"/>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fp-tokai</cp:lastModifiedBy>
  <cp:lastPrinted>2016-03-19T02:56:38Z</cp:lastPrinted>
  <dcterms:created xsi:type="dcterms:W3CDTF">2013-10-09T23:04:08Z</dcterms:created>
  <dcterms:modified xsi:type="dcterms:W3CDTF">2016-03-19T03:26:17Z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